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4'!$A$1:$M$34</definedName>
    <definedName name="_xlnm.Print_Area" localSheetId="3">'Разделы 5, 6, 7'!$A$1:$K$31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<sst xmlns="http://schemas.openxmlformats.org/spreadsheetml/2006/main" count="1433" uniqueCount="716">
  <si>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</si>
  <si>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</si>
  <si>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</si>
  <si>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стр.2 : [{стл.6}&lt;=10000000]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</si>
  <si>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</si>
  <si>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</si>
  <si>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</si>
  <si>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</si>
  <si>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</si>
  <si>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стр.3 : [{стл.6}&lt;=10000000]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</si>
  <si>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</si>
  <si>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</si>
  <si>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</si>
  <si>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</si>
  <si>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</si>
  <si>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стр.4 : [{стл.6}&lt;=10000000]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</si>
  <si>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</si>
  <si>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</si>
  <si>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</si>
  <si>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</si>
  <si>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</si>
  <si>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стр.5 : [{стл.6}&lt;=10000000]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</si>
  <si>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</si>
  <si>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</si>
  <si>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</si>
  <si>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</si>
  <si>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</si>
  <si>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стр.6 : [{стл.6}&lt;=10000000]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</si>
  <si>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</si>
  <si>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</si>
  <si>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</si>
  <si>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</si>
  <si>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</si>
  <si>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стр.7 : [{стл.6}&lt;=10000000]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</si>
  <si>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</si>
  <si>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</si>
  <si>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</si>
  <si>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</si>
  <si>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</si>
  <si>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Ф.F4s разд.2 стр.8 : [{стл.6}&lt;=10000000]</t>
  </si>
  <si>
    <t>Ф.F4s разд.2 стр.9 : [{стл.1}&lt;=10000000]</t>
  </si>
  <si>
    <t>Ф.F4s разд.2 стр.9 : [{стл.2}&lt;=10000000]</t>
  </si>
  <si>
    <t>Ф.F4s разд.2 стр.9 : [{стл.3}&lt;=10000000]</t>
  </si>
  <si>
    <t>Ф.F4s разд.2 стр.9 : [{стл.4}&lt;=10000000]</t>
  </si>
  <si>
    <t>Ф.F4s разд.2 стр.9 : [{стл.5}&lt;=10000000]</t>
  </si>
  <si>
    <t>Ф.F4s разд.2 стр.9 : [{стл.6}&lt;=10000000]</t>
  </si>
  <si>
    <t>200441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</si>
  <si>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</si>
  <si>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</si>
  <si>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</si>
  <si>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</si>
  <si>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</si>
  <si>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</si>
  <si>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</si>
  <si>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</si>
  <si>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</si>
  <si>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</si>
  <si>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</si>
  <si>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</si>
  <si>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</si>
  <si>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</si>
  <si>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200443</t>
  </si>
  <si>
    <t>Ф.F4s разд.1 стр.9 : [{стл.1}=0]</t>
  </si>
  <si>
    <t>200451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</si>
  <si>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</si>
  <si>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</si>
  <si>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</si>
  <si>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</si>
  <si>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</si>
  <si>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</si>
  <si>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</si>
  <si>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</si>
  <si>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</si>
  <si>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</si>
  <si>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</si>
  <si>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</si>
  <si>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</si>
  <si>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</si>
  <si>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200453</t>
  </si>
  <si>
    <t>Ф.F4s разд.4 стр.1 : [{стл.2}&lt;=1000000]</t>
  </si>
  <si>
    <t>Ф.F4s разд.4 стр.2 : [{стл.2}&lt;=1000000]</t>
  </si>
  <si>
    <t>200456</t>
  </si>
  <si>
    <t>Ф.F4s разд.3 стр.1 : [{стл.2}&lt;=10000000]</t>
  </si>
  <si>
    <t>Ф.F4s разд.3 стр.2 : [{стл.2}&lt;=10000000]</t>
  </si>
  <si>
    <t>200459</t>
  </si>
  <si>
    <t>{Ф.F4s разд.2 стл.1 стр.1}+{Ф.F4s разд.2 стл.1 стр.11}={Ф.F4s разд.2 сумма стл.2-3 стр.1}+{Ф.F4s разд.2 сумма стл.2-3 стр.11}</t>
  </si>
  <si>
    <t>{Ф.F4s разд.2 стл.1 стр.2}+{Ф.F4s разд.2 стл.1 стр.11}={Ф.F4s разд.2 сумма стл.2-3 стр.2}+{Ф.F4s разд.2 сумма стл.2-3 стр.11}</t>
  </si>
  <si>
    <t>{Ф.F4s разд.2 стл.1 стр.3}+{Ф.F4s разд.2 стл.1 стр.11}={Ф.F4s разд.2 сумма стл.2-3 стр.3}+{Ф.F4s разд.2 сумма стл.2-3 стр.11}</t>
  </si>
  <si>
    <t>{Ф.F4s разд.2 стл.1 стр.4}+{Ф.F4s разд.2 стл.1 стр.11}={Ф.F4s разд.2 сумма стл.2-3 стр.4}+{Ф.F4s разд.2 сумма стл.2-3 стр.11}</t>
  </si>
  <si>
    <t>{Ф.F4s разд.2 стл.1 стр.5}+{Ф.F4s разд.2 стл.1 стр.11}={Ф.F4s разд.2 сумма стл.2-3 стр.5}+{Ф.F4s разд.2 сумма стл.2-3 стр.11}</t>
  </si>
  <si>
    <t>{Ф.F4s разд.2 стл.1 стр.6}+{Ф.F4s разд.2 стл.1 стр.11}={Ф.F4s разд.2 сумма стл.2-3 стр.6}+{Ф.F4s разд.2 сумма стл.2-3 стр.11}</t>
  </si>
  <si>
    <t>{Ф.F4s разд.2 стл.1 стр.7}+{Ф.F4s разд.2 стл.1 стр.11}={Ф.F4s разд.2 сумма стл.2-3 стр.7}+{Ф.F4s разд.2 сумма стл.2-3 стр.11}</t>
  </si>
  <si>
    <t>{Ф.F4s разд.2 стл.1 стр.8}+{Ф.F4s разд.2 стл.1 стр.11}={Ф.F4s разд.2 сумма стл.2-3 стр.8}+{Ф.F4s разд.2 сумма стл.2-3 стр.11}</t>
  </si>
  <si>
    <t>200466</t>
  </si>
  <si>
    <t>Ф.F4s разд.3 стр.1 : [{стл.4}&lt;=10000000]</t>
  </si>
  <si>
    <t>Ф.F4s разд.3 стр.2 : [{стл.4}&lt;=10000000]</t>
  </si>
  <si>
    <t>200467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</si>
  <si>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</si>
  <si>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</si>
  <si>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</si>
  <si>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</si>
  <si>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</si>
  <si>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</si>
  <si>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</si>
  <si>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</si>
  <si>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</si>
  <si>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</si>
  <si>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</si>
  <si>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</si>
  <si>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</si>
  <si>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</si>
  <si>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</si>
  <si>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</si>
  <si>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</si>
  <si>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</si>
  <si>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</si>
  <si>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</si>
  <si>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</si>
  <si>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</si>
  <si>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</si>
  <si>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200468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</si>
  <si>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</si>
  <si>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</si>
  <si>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</si>
  <si>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</si>
  <si>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200266</t>
  </si>
  <si>
    <t>Ф.F4s разд.2 стр.6 : [{стл.1}=0]</t>
  </si>
  <si>
    <t>(s,v,q,b) В разд. 2 стр.6 по гр. 1-5 не заполняется.</t>
  </si>
  <si>
    <t>Ф.F4s разд.2 стр.6 : [{стл.2}=0]</t>
  </si>
  <si>
    <t>Ф.F4s разд.2 стр.6 : [{стл.3}=0]</t>
  </si>
  <si>
    <t>Ф.F4s разд.2 стр.6 : [{стл.4}=0]</t>
  </si>
  <si>
    <t>Ф.F4s разд.2 стр.6 : [{стл.5}=0]</t>
  </si>
  <si>
    <t>200435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</si>
  <si>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</si>
  <si>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</si>
  <si>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</si>
  <si>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</si>
  <si>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</si>
  <si>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</si>
  <si>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</si>
  <si>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</si>
  <si>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</si>
  <si>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</si>
  <si>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</si>
  <si>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</si>
  <si>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</si>
  <si>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</si>
  <si>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</si>
  <si>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</si>
  <si>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</si>
  <si>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</si>
  <si>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</si>
  <si>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</si>
  <si>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</si>
  <si>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</si>
  <si>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</si>
  <si>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200436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</si>
  <si>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</si>
  <si>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</si>
  <si>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</si>
  <si>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</si>
  <si>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</si>
  <si>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</si>
  <si>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</si>
  <si>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</si>
  <si>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</si>
  <si>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</si>
  <si>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</si>
  <si>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</si>
  <si>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</si>
  <si>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</si>
  <si>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</si>
  <si>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</si>
  <si>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</si>
  <si>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</si>
  <si>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</si>
  <si>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</si>
  <si>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</si>
  <si>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</si>
  <si>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</si>
  <si>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200438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</si>
  <si>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</si>
  <si>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</si>
  <si>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200439</t>
  </si>
  <si>
    <t>Ф.F4s разд.2 стр.1 : [{стл.9}&lt;={стл.4}]</t>
  </si>
  <si>
    <t>Ф.F4s разд.2 стр.10 : [{стл.9}&lt;={стл.4}]</t>
  </si>
  <si>
    <t>Ф.F4s разд.2 стр.11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</si>
  <si>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</si>
  <si>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</si>
  <si>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</si>
  <si>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</si>
  <si>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</si>
  <si>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</si>
  <si>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</si>
  <si>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Ф.F4s разд.2 стр.9 : [{стл.9}&lt;={стл.4}]</t>
  </si>
  <si>
    <t>200444</t>
  </si>
  <si>
    <t>Ф.F4s разд.2 стр.1 : [({стл.10}=0 И {стл.11}=0) ИЛИ ({стл.10}&gt;0 И {стл.11}&gt;0)]</t>
  </si>
  <si>
    <t>Ф.F4s разд.2 стр.10 : [({стл.10}=0 И {стл.11}=0) ИЛИ ({стл.10}&gt;0 И {стл.11}&gt;0)]</t>
  </si>
  <si>
    <t>Ф.F4s разд.2 стр.11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</si>
  <si>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</si>
  <si>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</si>
  <si>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</si>
  <si>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</si>
  <si>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</si>
  <si>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</si>
  <si>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</si>
  <si>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Ф.F4s разд.2 стр.9 : [({стл.10}=0 И {стл.11}=0) ИЛИ ({стл.10}&gt;0 И {стл.11}&gt;0)]</t>
  </si>
  <si>
    <t>200445</t>
  </si>
  <si>
    <t>Ф.F4s разд.2 стр.1 : [({стл.8}=0 И {стл.9}=0) ИЛИ ({стл.8}&gt;0 И {стл.9}&gt;0)]</t>
  </si>
  <si>
    <t>Ф.F4s разд.2 стр.10 : [({стл.8}=0 И {стл.9}=0) ИЛИ ({стл.8}&gt;0 И {стл.9}&gt;0)]</t>
  </si>
  <si>
    <t>Ф.F4s разд.2 стр.11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</si>
  <si>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</si>
  <si>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</si>
  <si>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</si>
  <si>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</si>
  <si>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</si>
  <si>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</si>
  <si>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</si>
  <si>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Ф.F4s разд.2 стр.9 : [({стл.8}=0 И {стл.9}=0) ИЛИ ({стл.8}&gt;0 И {стл.9}&gt;0)]</t>
  </si>
  <si>
    <t>200447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</si>
  <si>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</si>
  <si>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</si>
  <si>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</si>
  <si>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</si>
  <si>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</si>
  <si>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</si>
  <si>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</si>
  <si>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</si>
  <si>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</si>
  <si>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</si>
  <si>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</si>
  <si>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</si>
  <si>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</si>
  <si>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</si>
  <si>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200448</t>
  </si>
  <si>
    <t>Ф.F4s разд.7 стр.1 : [{стл.1}&gt;0]</t>
  </si>
  <si>
    <t>Ф.F4s разд.7 стр.2 : [{стл.1}&gt;0]</t>
  </si>
  <si>
    <t>200450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</si>
  <si>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</si>
  <si>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</si>
  <si>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</si>
  <si>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</si>
  <si>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</si>
  <si>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</si>
  <si>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</si>
  <si>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</si>
  <si>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</si>
  <si>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</si>
  <si>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</si>
  <si>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</si>
  <si>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</si>
  <si>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</si>
  <si>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200452</t>
  </si>
  <si>
    <t>Ф.F4s разд.2 стр.1 : [{стл.11}&lt;={стл.5}]</t>
  </si>
  <si>
    <t>Ф.F4s разд.2 стр.10 : [{стл.11}&lt;={стл.5}]</t>
  </si>
  <si>
    <t>Ф.F4s разд.2 стр.11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</si>
  <si>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</si>
  <si>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</si>
  <si>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</si>
  <si>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</si>
  <si>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</si>
  <si>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</si>
  <si>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</si>
  <si>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Ф.F4s разд.2 стр.9 : [{стл.11}&lt;={стл.5}]</t>
  </si>
  <si>
    <t>200454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</si>
  <si>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</si>
  <si>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</si>
  <si>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200455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</si>
  <si>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</si>
  <si>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</si>
  <si>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</si>
  <si>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</si>
  <si>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Ф.F4s разд.6 стл.5 : [{стр.6}&lt;={стр.5}]</t>
  </si>
  <si>
    <t>200457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</si>
  <si>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</si>
  <si>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</si>
  <si>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200458</t>
  </si>
  <si>
    <t>Ф.F4s разд.2 стр.1 : [{стл.7}&lt;={стл.3}]</t>
  </si>
  <si>
    <t>Ф.F4s разд.2 стр.10 : [{стл.7}&lt;={стл.3}]</t>
  </si>
  <si>
    <t>Ф.F4s разд.2 стр.11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</si>
  <si>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</si>
  <si>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</si>
  <si>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</si>
  <si>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</si>
  <si>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</si>
  <si>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</si>
  <si>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</si>
  <si>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Ф.F4s разд.2 стр.9 : [{стл.7}&lt;={стл.3}]</t>
  </si>
  <si>
    <t>200461</t>
  </si>
  <si>
    <t>{Ф.F4s разд.2 сумма стл.1-11 сумма стр.1-11}&gt;0</t>
  </si>
  <si>
    <t>200462</t>
  </si>
  <si>
    <t>Ф.F4s разд.2 стр.1 : [({стл.6}=0 И {стл.7}=0) ИЛИ ({стл.6}&gt;0 И {стл.7}&gt;0)]</t>
  </si>
  <si>
    <t>Ф.F4s разд.2 стр.10 : [({стл.6}=0 И {стл.7}=0) ИЛИ ({стл.6}&gt;0 И {стл.7}&gt;0)]</t>
  </si>
  <si>
    <t>Ф.F4s разд.2 стр.11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</si>
  <si>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</si>
  <si>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</si>
  <si>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</si>
  <si>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</si>
  <si>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</si>
  <si>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</si>
  <si>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</si>
  <si>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Ф.F4s разд.2 стр.9 : [({стл.6}=0 И {стл.7}=0) ИЛИ ({стл.6}&gt;0 И {стл.7}&gt;0)]</t>
  </si>
  <si>
    <t>200463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</si>
  <si>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</si>
  <si>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</si>
  <si>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</si>
  <si>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</si>
  <si>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Ф.F4s разд.6 стл.5 : [{стр.5}={сумма стр.1-4}]</t>
  </si>
  <si>
    <t>200465</t>
  </si>
  <si>
    <t>Ф.F4s разд.2 стр.10 : [{стл.1}=0]</t>
  </si>
  <si>
    <t>Ф.F4s разд.2 стр.9 : [{стл.1}=0]</t>
  </si>
  <si>
    <t>200470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</si>
  <si>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</si>
  <si>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</si>
  <si>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</si>
  <si>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</si>
  <si>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</si>
  <si>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</si>
  <si>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</si>
  <si>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</si>
  <si>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</si>
  <si>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</si>
  <si>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</si>
  <si>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</si>
  <si>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</si>
  <si>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</si>
  <si>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200471</t>
  </si>
  <si>
    <t>Ф.F4s разд.6 стр.1 : [{стл.1}={сумма стл.2-5}]</t>
  </si>
  <si>
    <t>Ф.F4s разд.6 стр.2 : [{стл.1}={сумма стл.2-5}]</t>
  </si>
  <si>
    <t>Ф.F4s разд.6 стр.3 : [{стл.1}={сумма стл.2-5}]</t>
  </si>
  <si>
    <t>Ф.F4s разд.6 стр.4 : [{стл.1}={сумма стл.2-5}]</t>
  </si>
  <si>
    <t>Ф.F4s разд.6 стр.5 : [{стл.1}={сумма стл.2-5}]</t>
  </si>
  <si>
    <t>Ф.F4s разд.6 стр.6 : [{стл.1}={сумма стл.2-5}]</t>
  </si>
  <si>
    <t>200472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</si>
  <si>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</si>
  <si>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</si>
  <si>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</si>
  <si>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</si>
  <si>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</si>
  <si>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</si>
  <si>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</si>
  <si>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</si>
  <si>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</si>
  <si>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</si>
  <si>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</si>
  <si>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</si>
  <si>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</si>
  <si>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</si>
  <si>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200473</t>
  </si>
  <si>
    <t>Ф.F4s разд.2 стр.10 : [{стл.3}=0]</t>
  </si>
  <si>
    <t>Ф.F4s разд.2 стр.10 : [{стл.4}=0]</t>
  </si>
  <si>
    <t>Ф.F4s разд.2 стр.10 : [{стл.5}=0]</t>
  </si>
  <si>
    <t>Ф.F4s разд.2 стр.9 : [{стл.3}=0]</t>
  </si>
  <si>
    <t>Ф.F4s разд.2 стр.9 : [{стл.4}=0]</t>
  </si>
  <si>
    <t>Ф.F4s разд.2 стр.9 : [{стл.5}=0]</t>
  </si>
  <si>
    <t>201643</t>
  </si>
  <si>
    <t>Ф.F4s разд.5 стр.2 : [{стл.5}=0]</t>
  </si>
  <si>
    <t>в разд 5 стр. 2-4 гр.5-6 не заполняются</t>
  </si>
  <si>
    <t>Ф.F4s разд.5 стр.2 : [{стл.6}=0]</t>
  </si>
  <si>
    <t>Ф.F4s разд.5 стр.3 : [{стл.5}=0]</t>
  </si>
  <si>
    <t>Ф.F4s разд.5 стр.3 : [{стл.6}=0]</t>
  </si>
  <si>
    <t>Ф.F4s разд.5 стр.4 : [{стл.5}=0]</t>
  </si>
  <si>
    <t>Ф.F4s разд.5 стр.4 : [{стл.6}=0]</t>
  </si>
  <si>
    <t>201644</t>
  </si>
  <si>
    <t>Ф.F4s разд.5 стл.1 : [{стр.5}={сумма стр.1-4}]</t>
  </si>
  <si>
    <t>Ф.F4s разд.5 стл.2 : [{стр.5}={сумма стр.1-4}]</t>
  </si>
  <si>
    <t>Ф.F4s разд.5 стл.3 : [{стр.5}={сумма стр.1-4}]</t>
  </si>
  <si>
    <t>Ф.F4s разд.5 стл.4 : [{стр.5}={сумма стр.1-4}]</t>
  </si>
  <si>
    <t>Ф.F4s разд.5 стл.5 : [{стр.5}={сумма стр.1-4}]</t>
  </si>
  <si>
    <t>Ф.F4s разд.5 стл.6 : [{стр.5}={сумма стр.1-4}]</t>
  </si>
  <si>
    <t xml:space="preserve">В том числе 
(из стр.1)     по принадлеж-
ности к видам собственности:            </t>
  </si>
  <si>
    <t xml:space="preserve"> государственная</t>
  </si>
  <si>
    <t xml:space="preserve"> муниципальная</t>
  </si>
  <si>
    <t xml:space="preserve"> общественных организаций (объединений)</t>
  </si>
  <si>
    <t xml:space="preserve"> частная юридических лиц</t>
  </si>
  <si>
    <t xml:space="preserve"> частная физических лиц - субъектов предпринимательства</t>
  </si>
  <si>
    <t xml:space="preserve"> личное имущество граждан</t>
  </si>
  <si>
    <t xml:space="preserve">В том числе 
(из стр.10)      по принад-лежности к видам собствен-ности:         </t>
  </si>
  <si>
    <t xml:space="preserve"> данного района</t>
  </si>
  <si>
    <t xml:space="preserve"> других районов данного субъекта РФ</t>
  </si>
  <si>
    <t xml:space="preserve"> других субъектов РФ</t>
  </si>
  <si>
    <t xml:space="preserve"> других государств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</si>
  <si>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</si>
  <si>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 xml:space="preserve">Количество судов, по которым составлен отчет </t>
  </si>
  <si>
    <t>в производстве по делам об административных право-нарушениях</t>
  </si>
  <si>
    <t>Утверждена 
приказом Судебного департамента 
при Верховном Суде Российской Федерации 
от 30.06.2016  № 141</t>
  </si>
  <si>
    <r>
      <t xml:space="preserve">Госпошлина, присужденная к взысканию в доход государства по делам административного судопроизводства </t>
    </r>
    <r>
      <rPr>
        <sz val="8"/>
        <rFont val="Times New Roman CYR"/>
        <family val="0"/>
      </rPr>
      <t>( из ф. 2и раз. 3 гр. 29)</t>
    </r>
  </si>
  <si>
    <r>
      <t>Госпошлина, уплаченная по административным делам при подаче заявления</t>
    </r>
    <r>
      <rPr>
        <sz val="8"/>
        <rFont val="Times New Roman CYR"/>
        <family val="0"/>
      </rPr>
      <t xml:space="preserve"> 
(гр.1 раздела 2 формы №4 из гр.27 стр. "Всего" раздела 3 формы №2)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</si>
  <si>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 по вступившим в силу судебным актам гр.1 раздела 2 формы №4 из гр.29 стр."Всего" раздела 2 формы №2 с учетом примечания к разделу 2 формы №4)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</si>
  <si>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гр.27 стр. "Всего" раздела 2 формы №2)</t>
    </r>
  </si>
  <si>
    <t>432000, г. Ульяновск, ул. Железной Дивизии, д. 21-А/12</t>
  </si>
  <si>
    <t>107996, г. Москва, ул. Гиляровского, д. 31, корп. 2, И-90, ГСП-6</t>
  </si>
  <si>
    <t xml:space="preserve">  Председатель суда       А.И. Максимов</t>
  </si>
  <si>
    <t xml:space="preserve">  Начальник отдела          Т.В. Сергеева</t>
  </si>
  <si>
    <t>(8422) 33-12-59</t>
  </si>
  <si>
    <t>13.07.2016 г.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</si>
  <si>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</si>
  <si>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</si>
  <si>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</si>
  <si>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</si>
  <si>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</si>
  <si>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</si>
  <si>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</si>
  <si>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</si>
  <si>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</si>
  <si>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</si>
  <si>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</si>
  <si>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</si>
  <si>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</si>
  <si>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</si>
  <si>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</si>
  <si>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</si>
  <si>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</si>
  <si>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</si>
  <si>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</si>
  <si>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</si>
  <si>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</si>
  <si>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</si>
  <si>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</si>
  <si>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</si>
  <si>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</si>
  <si>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</si>
  <si>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</si>
  <si>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</si>
  <si>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</si>
  <si>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</si>
  <si>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</si>
  <si>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</si>
  <si>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</si>
  <si>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</si>
  <si>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</si>
  <si>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</si>
  <si>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</si>
  <si>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</si>
  <si>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</si>
  <si>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</si>
  <si>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</si>
  <si>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</si>
  <si>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</si>
  <si>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</si>
  <si>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</si>
  <si>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</si>
  <si>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</si>
  <si>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</si>
  <si>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</si>
  <si>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</si>
  <si>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</si>
  <si>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</si>
  <si>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</si>
  <si>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</si>
  <si>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</si>
  <si>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</si>
  <si>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</si>
  <si>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</si>
  <si>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</si>
  <si>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</si>
  <si>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</si>
  <si>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</si>
  <si>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</si>
  <si>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</si>
  <si>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</si>
  <si>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</si>
  <si>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</si>
  <si>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</si>
  <si>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</si>
  <si>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</si>
  <si>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</si>
  <si>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</si>
  <si>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</si>
  <si>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</si>
  <si>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</si>
  <si>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</si>
  <si>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</si>
  <si>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</si>
  <si>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</si>
  <si>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</si>
  <si>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</si>
  <si>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</si>
  <si>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</si>
  <si>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</si>
  <si>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</si>
  <si>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</si>
  <si>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</si>
  <si>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</si>
  <si>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</si>
  <si>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</si>
  <si>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</si>
  <si>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</si>
  <si>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</si>
  <si>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</si>
  <si>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</si>
  <si>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</si>
  <si>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</si>
  <si>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</si>
  <si>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</si>
  <si>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</si>
  <si>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</si>
  <si>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</si>
  <si>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</si>
  <si>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</si>
  <si>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</si>
  <si>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</si>
  <si>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</si>
  <si>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</si>
  <si>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</si>
  <si>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</si>
  <si>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</si>
  <si>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</si>
  <si>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</si>
  <si>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</si>
  <si>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</si>
  <si>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</si>
  <si>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</si>
  <si>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</si>
  <si>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</si>
  <si>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</si>
  <si>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</si>
  <si>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</si>
  <si>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</si>
  <si>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</si>
  <si>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</si>
  <si>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</si>
  <si>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</si>
  <si>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</si>
  <si>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</si>
  <si>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</si>
  <si>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</si>
  <si>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</si>
  <si>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</si>
  <si>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</si>
  <si>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</si>
  <si>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</si>
  <si>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</si>
  <si>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</si>
  <si>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</si>
  <si>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</si>
  <si>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</si>
  <si>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</si>
  <si>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</si>
  <si>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</si>
  <si>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</si>
  <si>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</si>
  <si>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</si>
  <si>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</si>
  <si>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</si>
  <si>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</si>
  <si>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(r,w,s,g,v,q,b) гр.11 д.б. меньше или равна гр.5 по всем строкам</t>
  </si>
  <si>
    <t>(r,w,s,g,v,q,b) гр.7 д.б. меньше или равна гр.3 по всем строкам</t>
  </si>
  <si>
    <t>(r,w,s,g,v,q,b) гр.9 д.б. меньше или равна гр.4 по всем строкам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</si>
  <si>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</si>
  <si>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</si>
  <si>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</si>
  <si>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</si>
  <si>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</si>
  <si>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Значения элементов</t>
  </si>
  <si>
    <t>Раздел 1. Сведения о суммах материального ущерба, причиненного преступлениями</t>
  </si>
  <si>
    <t>I инстанция</t>
  </si>
  <si>
    <t>Штрафы и денежные взыскания (наложенные) по уголовным делам в порядке ст. 118 УПК РФ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</si>
  <si>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</si>
  <si>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 xml:space="preserve"> 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</si>
  <si>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</si>
  <si>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</si>
  <si>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</si>
  <si>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</si>
  <si>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</si>
  <si>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r>
      <t>Штрафы (наложенные) по гражданским делам в порядке ст. 105, 106 ГПК РФ</t>
    </r>
    <r>
      <rPr>
        <sz val="12"/>
        <rFont val="Times New Roman CYR"/>
        <family val="0"/>
      </rPr>
      <t xml:space="preserve"> </t>
    </r>
  </si>
  <si>
    <r>
      <t>Штрафы (наложенные) по делам административного судопроизводства в порядке ст. 122,123 КАС РФ</t>
    </r>
    <r>
      <rPr>
        <sz val="12"/>
        <rFont val="Times New Roman CYR"/>
        <family val="0"/>
      </rPr>
      <t xml:space="preserve"> </t>
    </r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</si>
  <si>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</si>
  <si>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</si>
  <si>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</si>
  <si>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</si>
  <si>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</si>
  <si>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Разд. 2 - если гр.8=0, то и гр.9 =0, если гр.8&gt;0, то и гр.9&gt;0 по всем строкам</t>
  </si>
  <si>
    <t>(r,w,s,g,v,q,b) В разделе 6 графа1 д/б равна сумме граф 2-5 по каждой строке</t>
  </si>
  <si>
    <t>(r,w,s,g,v,q,b) Разд. 2 - если гр.10=0, то и гр.11=0, если гр.10&gt;0, то и гр.11&gt;0 по всем строкам</t>
  </si>
  <si>
    <t>(r,w,s,g,v,q,b) Разд. 2 - если гр.6=0, то и гр.7=0, если гр.6&gt;0, то и гр.7&gt;0 по всем строкам</t>
  </si>
  <si>
    <t>(r,w,s,g,v,q,b) В разделе 6 строка 5 (всего) д/б равна сумме строк 1-5 для каждой графы.</t>
  </si>
  <si>
    <t>(r,w,s,g,v,q,b) В разделе 2 данные должны отсутствовать в стр. 9-10 гр. 3-5</t>
  </si>
  <si>
    <t>(r,w,s,g,v,q,b) В разделе 2 данные должны отсутствовать в стр. 9-10 гр. 1</t>
  </si>
  <si>
    <t>(r,w,s,g,v,q,b) Разд. 2 не может быть пустым в отчете суда</t>
  </si>
  <si>
    <t>(r,w,s,g,v,q,b) Разд. 2 - Если сумма штрафа или госпошлины в отчете превышает 10 млн.руб., то на листе ФЛК информационный внести подтверждение о выверке сумм</t>
  </si>
  <si>
    <t>в разд.5 стр.5 равна сумме стр.1-4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</si>
  <si>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</si>
  <si>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</si>
  <si>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</si>
  <si>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</si>
  <si>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</si>
  <si>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</si>
  <si>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</si>
  <si>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</si>
  <si>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</si>
  <si>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</si>
  <si>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</si>
  <si>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</si>
  <si>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</si>
  <si>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</si>
  <si>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</si>
  <si>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</si>
  <si>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</si>
  <si>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</si>
  <si>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</si>
  <si>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</si>
  <si>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</si>
  <si>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</si>
  <si>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</si>
  <si>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</si>
  <si>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</si>
  <si>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</si>
  <si>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</si>
  <si>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</si>
  <si>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</si>
  <si>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</si>
  <si>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</si>
  <si>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</si>
  <si>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</si>
  <si>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</si>
  <si>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</si>
  <si>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</si>
  <si>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</si>
  <si>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</si>
  <si>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</si>
  <si>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</si>
  <si>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</si>
  <si>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</si>
  <si>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</si>
  <si>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</si>
  <si>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</si>
  <si>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</si>
  <si>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</si>
  <si>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</si>
  <si>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</si>
  <si>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</si>
  <si>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</si>
  <si>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</si>
  <si>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</si>
  <si>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</si>
  <si>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</si>
  <si>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</si>
  <si>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</si>
  <si>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</si>
  <si>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</si>
  <si>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</si>
  <si>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</si>
  <si>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</si>
  <si>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</si>
  <si>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</si>
  <si>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</si>
  <si>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</si>
  <si>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</si>
  <si>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</si>
  <si>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</si>
  <si>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</si>
  <si>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</si>
  <si>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</si>
  <si>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</si>
  <si>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</si>
  <si>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</si>
  <si>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</si>
  <si>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</si>
  <si>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</si>
  <si>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</si>
  <si>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</si>
  <si>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</si>
  <si>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</si>
  <si>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</si>
  <si>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</si>
  <si>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</si>
  <si>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</si>
  <si>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</si>
  <si>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200265</t>
  </si>
  <si>
    <t>Ф.F4s разд.2 стр.4 : [{стл.1}=0]</t>
  </si>
  <si>
    <t>(s,v,q,b) В разд. 2 по стр. 4-5 для всех граф внести подтверждение на лист ФЛК "Информационый".</t>
  </si>
  <si>
    <t>Ф.F4s разд.2 стр.4 : [{стл.10}=0]</t>
  </si>
  <si>
    <t>Ф.F4s разд.2 стр.4 : [{стл.11}=0]</t>
  </si>
  <si>
    <t>Ф.F4s разд.2 стр.4 : [{стл.2}=0]</t>
  </si>
  <si>
    <t>Ф.F4s разд.2 стр.4 : [{стл.3}=0]</t>
  </si>
  <si>
    <t>Ф.F4s разд.2 стр.4 : [{стл.4}=0]</t>
  </si>
  <si>
    <t>Ф.F4s разд.2 стр.4 : [{стл.5}=0]</t>
  </si>
  <si>
    <t>Ф.F4s разд.2 стр.4 : [{стл.6}=0]</t>
  </si>
  <si>
    <t>Ф.F4s разд.2 стр.4 : [{стл.7}=0]</t>
  </si>
  <si>
    <t>Ф.F4s разд.2 стр.4 : [{стл.8}=0]</t>
  </si>
  <si>
    <t>Ф.F4s разд.2 стр.4 : [{стл.9}=0]</t>
  </si>
  <si>
    <t>Ф.F4s разд.2 стр.5 : [{стл.1}=0]</t>
  </si>
  <si>
    <t>Ф.F4s разд.2 стр.5 : [{стл.10}=0]</t>
  </si>
  <si>
    <t>Ф.F4s разд.2 стр.5 : [{стл.11}=0]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</si>
  <si>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</si>
  <si>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</si>
  <si>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</si>
  <si>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</si>
  <si>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Ф.F4s разд.2 стр.5 : [{стл.6}=0]</t>
  </si>
  <si>
    <t>Ф.F4s разд.2 стр.5 : [{стл.7}=0]</t>
  </si>
  <si>
    <t>Ф.F4s разд.2 стр.5 : [{стл.8}=0]</t>
  </si>
  <si>
    <t>Ф.F4s разд.2 стр.5 : [{стл.9}=0]</t>
  </si>
  <si>
    <t>200437</t>
  </si>
  <si>
    <t>{Ф.F4s разд.5 сумма стл.1-6 сумма стр.1-5}&gt;0</t>
  </si>
  <si>
    <t>200440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</si>
  <si>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</si>
  <si>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</si>
  <si>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</si>
  <si>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</si>
  <si>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</si>
  <si>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стр.1 : [{стл.6}&lt;=10000000]</t>
  </si>
  <si>
    <t>Ф.F4s разд.2 стр.10 : [{стл.1}&lt;=10000000]</t>
  </si>
  <si>
    <t>Ф.F4s разд.2 стр.10 : [{стл.2}&lt;=10000000]</t>
  </si>
  <si>
    <t>Ф.F4s разд.2 стр.10 : [{стл.3}&lt;=10000000]</t>
  </si>
  <si>
    <t>Ф.F4s разд.2 стр.10 : [{стл.4}&lt;=10000000]</t>
  </si>
  <si>
    <t>Ф.F4s разд.2 стр.10 : [{стл.5}&lt;=10000000]</t>
  </si>
  <si>
    <t>Ф.F4s разд.2 стр.10 : [{стл.6}&lt;=10000000]</t>
  </si>
  <si>
    <t>Ф.F4s разд.2 стр.11 : [{стл.1}&lt;=10000000]</t>
  </si>
  <si>
    <t>Ф.F4s разд.2 стр.11 : [{стл.2}&lt;=10000000]</t>
  </si>
  <si>
    <t>Ф.F4s разд.2 стр.11 : [{стл.3}&lt;=10000000]</t>
  </si>
  <si>
    <t>Ф.F4s разд.2 стр.11 : [{стл.4}&lt;=10000000]</t>
  </si>
  <si>
    <t>Ф.F4s разд.2 стр.11 : [{стл.5}&lt;=10000000]</t>
  </si>
  <si>
    <t>Ф.F4s разд.2 стр.11 : [{стл.6}&lt;=10000000]</t>
  </si>
  <si>
    <t>Ф.F4s разд.2 стр.2 : [{стл.1}&lt;=10000000]</t>
  </si>
  <si>
    <t>Ф.F4s разд.2 стр.2 : [{стл.2}&lt;=10000000]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</si>
</sst>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45" fillId="3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15" borderId="7" applyNumberFormat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1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6" xfId="57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4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 applyProtection="1">
      <alignment vertical="center" wrapText="1"/>
      <protection locked="0"/>
    </xf>
    <xf numFmtId="3" fontId="13" fillId="3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vertical="center" wrapText="1"/>
    </xf>
    <xf numFmtId="3" fontId="30" fillId="4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6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8" fillId="4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0" xfId="0" applyFont="1" applyAlignment="1">
      <alignment horizontal="left" vertical="center"/>
    </xf>
    <xf numFmtId="0" fontId="18" fillId="8" borderId="21" xfId="0" applyFont="1" applyFill="1" applyBorder="1" applyAlignment="1">
      <alignment/>
    </xf>
    <xf numFmtId="0" fontId="18" fillId="8" borderId="22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/>
    </xf>
    <xf numFmtId="0" fontId="18" fillId="8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18" borderId="29" xfId="53" applyNumberFormat="1" applyFont="1" applyFill="1" applyBorder="1" applyAlignment="1">
      <alignment horizontal="center" vertical="center"/>
      <protection/>
    </xf>
    <xf numFmtId="0" fontId="4" fillId="18" borderId="29" xfId="53" applyNumberFormat="1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4" fillId="18" borderId="29" xfId="55" applyNumberFormat="1" applyFont="1" applyFill="1" applyBorder="1" applyAlignment="1">
      <alignment horizontal="center" vertical="center"/>
      <protection/>
    </xf>
    <xf numFmtId="0" fontId="4" fillId="18" borderId="29" xfId="55" applyNumberFormat="1" applyFont="1" applyFill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left" vertical="top" wrapText="1"/>
      <protection/>
    </xf>
    <xf numFmtId="0" fontId="34" fillId="0" borderId="30" xfId="53" applyNumberFormat="1" applyFont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4" fillId="18" borderId="32" xfId="0" applyNumberFormat="1" applyFont="1" applyFill="1" applyBorder="1" applyAlignment="1">
      <alignment horizontal="center" wrapText="1"/>
    </xf>
    <xf numFmtId="0" fontId="4" fillId="18" borderId="15" xfId="0" applyFont="1" applyFill="1" applyBorder="1" applyAlignment="1">
      <alignment horizontal="center" vertical="center" wrapText="1"/>
    </xf>
    <xf numFmtId="0" fontId="15" fillId="0" borderId="30" xfId="53" applyNumberFormat="1" applyFont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13" fillId="0" borderId="20" xfId="56" applyNumberFormat="1" applyFont="1" applyFill="1" applyBorder="1" applyAlignment="1">
      <alignment vertical="center" wrapText="1"/>
      <protection/>
    </xf>
    <xf numFmtId="49" fontId="13" fillId="0" borderId="15" xfId="56" applyNumberFormat="1" applyFont="1" applyFill="1" applyBorder="1" applyAlignment="1">
      <alignment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33" fillId="0" borderId="30" xfId="53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0" xfId="53" applyNumberFormat="1" applyFont="1" applyBorder="1" applyAlignment="1">
      <alignment horizontal="left" vertical="center" wrapText="1"/>
      <protection/>
    </xf>
    <xf numFmtId="14" fontId="3" fillId="0" borderId="0" xfId="0" applyNumberFormat="1" applyFont="1" applyAlignment="1" applyProtection="1">
      <alignment/>
      <protection/>
    </xf>
    <xf numFmtId="3" fontId="13" fillId="4" borderId="15" xfId="0" applyNumberFormat="1" applyFont="1" applyFill="1" applyBorder="1" applyAlignment="1" applyProtection="1">
      <alignment horizontal="right" vertical="center"/>
      <protection locked="0"/>
    </xf>
    <xf numFmtId="3" fontId="13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4" xfId="0" applyFont="1" applyFill="1" applyBorder="1" applyAlignment="1">
      <alignment horizontal="right"/>
    </xf>
    <xf numFmtId="0" fontId="13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35" fillId="0" borderId="39" xfId="0" applyFont="1" applyBorder="1" applyAlignment="1" applyProtection="1">
      <alignment horizontal="center" vertical="center" wrapText="1"/>
      <protection locked="0"/>
    </xf>
    <xf numFmtId="0" fontId="36" fillId="0" borderId="36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8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4" xfId="57" applyFont="1" applyFill="1" applyBorder="1" applyAlignment="1">
      <alignment horizontal="center" vertical="center" wrapText="1"/>
      <protection/>
    </xf>
    <xf numFmtId="0" fontId="18" fillId="0" borderId="16" xfId="57" applyFont="1" applyFill="1" applyBorder="1" applyAlignment="1">
      <alignment horizontal="left" wrapText="1"/>
      <protection/>
    </xf>
    <xf numFmtId="0" fontId="1" fillId="0" borderId="44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18" fillId="0" borderId="44" xfId="57" applyFont="1" applyFill="1" applyBorder="1" applyAlignment="1">
      <alignment horizontal="left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zoomScale="80" zoomScaleNormal="80" zoomScaleSheetLayoutView="100" zoomScalePageLayoutView="0" workbookViewId="0" topLeftCell="A1">
      <selection activeCell="D35" sqref="D35:K35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36" t="str">
        <f>"f4s-"&amp;VLOOKUP(G6,Коды_отчетных_периодов,2,FALSE)&amp;"-"&amp;I6&amp;"-"&amp;VLOOKUP(D26,Коды_судов,2,FALSE)</f>
        <v>f4s-h-2016-155</v>
      </c>
      <c r="B1" s="2"/>
      <c r="N1" s="55"/>
      <c r="O1" s="55"/>
      <c r="P1" s="144">
        <v>42555</v>
      </c>
    </row>
    <row r="2" spans="4:13" ht="13.5" customHeight="1" thickBot="1">
      <c r="D2" s="157" t="s">
        <v>452</v>
      </c>
      <c r="E2" s="158"/>
      <c r="F2" s="158"/>
      <c r="G2" s="158"/>
      <c r="H2" s="158"/>
      <c r="I2" s="158"/>
      <c r="J2" s="158"/>
      <c r="K2" s="158"/>
      <c r="L2" s="155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86" t="s">
        <v>563</v>
      </c>
      <c r="E4" s="187"/>
      <c r="F4" s="187"/>
      <c r="G4" s="187"/>
      <c r="H4" s="187"/>
      <c r="I4" s="187"/>
      <c r="J4" s="187"/>
      <c r="K4" s="187"/>
      <c r="L4" s="188"/>
      <c r="M4" s="3"/>
    </row>
    <row r="5" spans="2:13" ht="57" customHeight="1">
      <c r="B5" s="26"/>
      <c r="D5" s="189"/>
      <c r="E5" s="190"/>
      <c r="F5" s="190"/>
      <c r="G5" s="190"/>
      <c r="H5" s="190"/>
      <c r="I5" s="190"/>
      <c r="J5" s="190"/>
      <c r="K5" s="190"/>
      <c r="L5" s="191"/>
      <c r="M5" s="3"/>
    </row>
    <row r="6" spans="4:14" ht="18" customHeight="1" thickBot="1">
      <c r="D6" s="6"/>
      <c r="E6" s="7"/>
      <c r="F6" s="51" t="s">
        <v>453</v>
      </c>
      <c r="G6" s="52">
        <v>6</v>
      </c>
      <c r="H6" s="53" t="s">
        <v>454</v>
      </c>
      <c r="I6" s="52">
        <v>2016</v>
      </c>
      <c r="J6" s="54" t="s">
        <v>455</v>
      </c>
      <c r="K6" s="7"/>
      <c r="L6" s="8"/>
      <c r="M6" s="196" t="str">
        <f>IF(COUNTIF('ФЛК (обязательный)'!A2:A219,"Неверно!")&gt;0,"Ошибки ФЛК!"," ")</f>
        <v> </v>
      </c>
      <c r="N6" s="197"/>
    </row>
    <row r="7" spans="1:14" ht="12.75">
      <c r="A7" s="27"/>
      <c r="E7" s="3"/>
      <c r="F7" s="3"/>
      <c r="G7" s="3"/>
      <c r="H7" s="3"/>
      <c r="I7" s="3"/>
      <c r="J7" s="3"/>
      <c r="K7" s="3"/>
      <c r="L7" s="3"/>
      <c r="M7" s="198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198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0" customFormat="1" ht="19.5" customHeight="1" thickBot="1">
      <c r="A9" s="192" t="s">
        <v>456</v>
      </c>
      <c r="B9" s="192"/>
      <c r="C9" s="192"/>
      <c r="D9" s="192" t="s">
        <v>457</v>
      </c>
      <c r="E9" s="192"/>
      <c r="F9" s="192"/>
      <c r="G9" s="192" t="s">
        <v>458</v>
      </c>
      <c r="H9" s="192"/>
      <c r="I9" s="39"/>
      <c r="K9" s="193" t="s">
        <v>399</v>
      </c>
      <c r="L9" s="194"/>
      <c r="M9" s="194"/>
      <c r="N9" s="195"/>
      <c r="O9" s="41"/>
    </row>
    <row r="10" spans="1:14" s="40" customFormat="1" ht="15" customHeight="1" thickBot="1">
      <c r="A10" s="178" t="s">
        <v>459</v>
      </c>
      <c r="B10" s="178"/>
      <c r="C10" s="178"/>
      <c r="D10" s="178"/>
      <c r="E10" s="178"/>
      <c r="F10" s="178"/>
      <c r="G10" s="178"/>
      <c r="H10" s="178"/>
      <c r="I10" s="42"/>
      <c r="K10" s="159" t="s">
        <v>460</v>
      </c>
      <c r="L10" s="160"/>
      <c r="M10" s="160"/>
      <c r="N10" s="161"/>
    </row>
    <row r="11" spans="1:14" s="40" customFormat="1" ht="19.5" customHeight="1" thickBot="1">
      <c r="A11" s="175" t="s">
        <v>463</v>
      </c>
      <c r="B11" s="176"/>
      <c r="C11" s="177"/>
      <c r="D11" s="162" t="s">
        <v>462</v>
      </c>
      <c r="E11" s="162"/>
      <c r="F11" s="163"/>
      <c r="G11" s="182" t="s">
        <v>493</v>
      </c>
      <c r="H11" s="163"/>
      <c r="I11" s="42"/>
      <c r="K11" s="166" t="s">
        <v>385</v>
      </c>
      <c r="L11" s="167"/>
      <c r="M11" s="167"/>
      <c r="N11" s="168"/>
    </row>
    <row r="12" spans="1:14" s="40" customFormat="1" ht="19.5" customHeight="1" thickBot="1">
      <c r="A12" s="175" t="s">
        <v>461</v>
      </c>
      <c r="B12" s="176"/>
      <c r="C12" s="177"/>
      <c r="D12" s="164"/>
      <c r="E12" s="164"/>
      <c r="F12" s="165"/>
      <c r="G12" s="183"/>
      <c r="H12" s="165"/>
      <c r="I12" s="42"/>
      <c r="K12" s="169"/>
      <c r="L12" s="170"/>
      <c r="M12" s="170"/>
      <c r="N12" s="171"/>
    </row>
    <row r="13" spans="1:14" s="40" customFormat="1" ht="19.5" customHeight="1" thickBot="1">
      <c r="A13" s="175" t="s">
        <v>423</v>
      </c>
      <c r="B13" s="176"/>
      <c r="C13" s="177"/>
      <c r="D13" s="179" t="s">
        <v>424</v>
      </c>
      <c r="E13" s="180"/>
      <c r="F13" s="181"/>
      <c r="G13" s="156"/>
      <c r="H13" s="185"/>
      <c r="I13" s="42"/>
      <c r="K13" s="169"/>
      <c r="L13" s="170"/>
      <c r="M13" s="170"/>
      <c r="N13" s="171"/>
    </row>
    <row r="14" spans="1:14" s="40" customFormat="1" ht="19.5" customHeight="1" thickBot="1">
      <c r="A14" s="178" t="s">
        <v>533</v>
      </c>
      <c r="B14" s="178"/>
      <c r="C14" s="178"/>
      <c r="D14" s="182" t="s">
        <v>464</v>
      </c>
      <c r="E14" s="162"/>
      <c r="F14" s="163"/>
      <c r="G14" s="182" t="s">
        <v>493</v>
      </c>
      <c r="H14" s="163"/>
      <c r="I14" s="42"/>
      <c r="K14" s="169"/>
      <c r="L14" s="170"/>
      <c r="M14" s="170"/>
      <c r="N14" s="171"/>
    </row>
    <row r="15" spans="1:14" s="40" customFormat="1" ht="19.5" customHeight="1" thickBot="1">
      <c r="A15" s="175" t="s">
        <v>425</v>
      </c>
      <c r="B15" s="176"/>
      <c r="C15" s="177"/>
      <c r="D15" s="183"/>
      <c r="E15" s="164"/>
      <c r="F15" s="165"/>
      <c r="G15" s="183"/>
      <c r="H15" s="165"/>
      <c r="I15" s="42"/>
      <c r="K15" s="172"/>
      <c r="L15" s="173"/>
      <c r="M15" s="173"/>
      <c r="N15" s="174"/>
    </row>
    <row r="16" spans="1:14" s="40" customFormat="1" ht="19.5" customHeight="1" thickBot="1">
      <c r="A16" s="175" t="s">
        <v>396</v>
      </c>
      <c r="B16" s="176"/>
      <c r="C16" s="177"/>
      <c r="D16" s="184"/>
      <c r="E16" s="156"/>
      <c r="F16" s="185"/>
      <c r="G16" s="184"/>
      <c r="H16" s="185"/>
      <c r="I16" s="224"/>
      <c r="J16" s="225"/>
      <c r="K16" s="225"/>
      <c r="L16" s="225"/>
      <c r="M16" s="225"/>
      <c r="N16" s="225"/>
    </row>
    <row r="17" spans="1:14" s="40" customFormat="1" ht="14.25" customHeight="1" thickBot="1">
      <c r="A17" s="178" t="s">
        <v>465</v>
      </c>
      <c r="B17" s="178"/>
      <c r="C17" s="178"/>
      <c r="D17" s="178"/>
      <c r="E17" s="178"/>
      <c r="F17" s="178"/>
      <c r="G17" s="178"/>
      <c r="H17" s="178"/>
      <c r="I17" s="224"/>
      <c r="J17" s="225"/>
      <c r="K17" s="225"/>
      <c r="L17" s="225"/>
      <c r="M17" s="225"/>
      <c r="N17" s="225"/>
    </row>
    <row r="18" spans="1:14" s="40" customFormat="1" ht="19.5" customHeight="1" thickBot="1">
      <c r="A18" s="182" t="s">
        <v>466</v>
      </c>
      <c r="B18" s="162"/>
      <c r="C18" s="163"/>
      <c r="D18" s="178" t="s">
        <v>467</v>
      </c>
      <c r="E18" s="178"/>
      <c r="F18" s="178"/>
      <c r="G18" s="178" t="s">
        <v>494</v>
      </c>
      <c r="H18" s="178"/>
      <c r="I18" s="224"/>
      <c r="J18" s="225"/>
      <c r="K18" s="225"/>
      <c r="L18" s="225"/>
      <c r="M18" s="225"/>
      <c r="N18" s="225"/>
    </row>
    <row r="19" spans="1:14" s="40" customFormat="1" ht="0.75" customHeight="1" thickBot="1">
      <c r="A19" s="183"/>
      <c r="B19" s="164"/>
      <c r="C19" s="165"/>
      <c r="D19" s="178"/>
      <c r="E19" s="178"/>
      <c r="F19" s="178"/>
      <c r="G19" s="178"/>
      <c r="H19" s="178"/>
      <c r="I19" s="224"/>
      <c r="J19" s="225"/>
      <c r="K19" s="225"/>
      <c r="L19" s="225"/>
      <c r="M19" s="225"/>
      <c r="N19" s="225"/>
    </row>
    <row r="20" spans="1:14" s="40" customFormat="1" ht="19.5" customHeight="1" thickBot="1">
      <c r="A20" s="183"/>
      <c r="B20" s="164"/>
      <c r="C20" s="165"/>
      <c r="D20" s="178"/>
      <c r="E20" s="178"/>
      <c r="F20" s="178"/>
      <c r="G20" s="178"/>
      <c r="H20" s="178"/>
      <c r="I20" s="224"/>
      <c r="J20" s="225"/>
      <c r="K20" s="225"/>
      <c r="L20" s="225"/>
      <c r="M20" s="225"/>
      <c r="N20" s="225"/>
    </row>
    <row r="21" spans="1:14" s="40" customFormat="1" ht="19.5" customHeight="1" thickBot="1">
      <c r="A21" s="175" t="s">
        <v>425</v>
      </c>
      <c r="B21" s="176"/>
      <c r="C21" s="177"/>
      <c r="D21" s="178"/>
      <c r="E21" s="178"/>
      <c r="F21" s="178"/>
      <c r="G21" s="178"/>
      <c r="H21" s="178"/>
      <c r="I21" s="224"/>
      <c r="J21" s="225"/>
      <c r="K21" s="225"/>
      <c r="L21" s="225"/>
      <c r="M21" s="225"/>
      <c r="N21" s="225"/>
    </row>
    <row r="22" spans="1:14" s="40" customFormat="1" ht="19.5" customHeight="1" thickBot="1">
      <c r="A22" s="178" t="s">
        <v>468</v>
      </c>
      <c r="B22" s="178"/>
      <c r="C22" s="178"/>
      <c r="D22" s="175" t="s">
        <v>469</v>
      </c>
      <c r="E22" s="176"/>
      <c r="F22" s="177"/>
      <c r="G22" s="175" t="s">
        <v>495</v>
      </c>
      <c r="H22" s="177"/>
      <c r="I22" s="224"/>
      <c r="J22" s="225"/>
      <c r="K22" s="225"/>
      <c r="L22" s="225"/>
      <c r="M22" s="225"/>
      <c r="N22" s="225"/>
    </row>
    <row r="23" spans="1:14" s="40" customFormat="1" ht="19.5" customHeight="1" thickBot="1">
      <c r="A23" s="178"/>
      <c r="B23" s="178"/>
      <c r="C23" s="178"/>
      <c r="D23" s="175" t="s">
        <v>426</v>
      </c>
      <c r="E23" s="176"/>
      <c r="F23" s="177"/>
      <c r="G23" s="175" t="s">
        <v>496</v>
      </c>
      <c r="H23" s="177"/>
      <c r="I23" s="224"/>
      <c r="J23" s="225"/>
      <c r="K23" s="225"/>
      <c r="L23" s="225"/>
      <c r="M23" s="225"/>
      <c r="N23" s="225"/>
    </row>
    <row r="24" spans="1:14" s="40" customFormat="1" ht="7.5" customHeight="1" thickBot="1">
      <c r="A24" s="178"/>
      <c r="B24" s="178"/>
      <c r="C24" s="178"/>
      <c r="D24" s="175"/>
      <c r="E24" s="176"/>
      <c r="F24" s="177"/>
      <c r="G24" s="175"/>
      <c r="H24" s="177"/>
      <c r="I24" s="224"/>
      <c r="J24" s="225"/>
      <c r="K24" s="225"/>
      <c r="L24" s="225"/>
      <c r="M24" s="225"/>
      <c r="N24" s="225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219" t="s">
        <v>497</v>
      </c>
      <c r="B26" s="220"/>
      <c r="C26" s="221"/>
      <c r="D26" s="216" t="s">
        <v>656</v>
      </c>
      <c r="E26" s="217"/>
      <c r="F26" s="217"/>
      <c r="G26" s="217"/>
      <c r="H26" s="217"/>
      <c r="I26" s="217"/>
      <c r="J26" s="217"/>
      <c r="K26" s="218"/>
      <c r="M26" s="5"/>
    </row>
    <row r="27" spans="1:11" ht="13.5" thickBot="1">
      <c r="A27" s="199" t="s">
        <v>472</v>
      </c>
      <c r="B27" s="209"/>
      <c r="C27" s="210"/>
      <c r="D27" s="222" t="s">
        <v>390</v>
      </c>
      <c r="E27" s="222"/>
      <c r="F27" s="222"/>
      <c r="G27" s="222"/>
      <c r="H27" s="222"/>
      <c r="I27" s="222"/>
      <c r="J27" s="222"/>
      <c r="K27" s="223"/>
    </row>
    <row r="28" spans="1:11" ht="13.5" thickBot="1">
      <c r="A28" s="12"/>
      <c r="B28" s="13"/>
      <c r="C28" s="13"/>
      <c r="D28" s="214"/>
      <c r="E28" s="214"/>
      <c r="F28" s="214"/>
      <c r="G28" s="214"/>
      <c r="H28" s="214"/>
      <c r="I28" s="214"/>
      <c r="J28" s="214"/>
      <c r="K28" s="215"/>
    </row>
    <row r="29" spans="1:11" ht="13.5" thickBot="1">
      <c r="A29" s="206" t="s">
        <v>470</v>
      </c>
      <c r="B29" s="207"/>
      <c r="C29" s="207"/>
      <c r="D29" s="207"/>
      <c r="E29" s="208"/>
      <c r="F29" s="206" t="s">
        <v>471</v>
      </c>
      <c r="G29" s="207"/>
      <c r="H29" s="207"/>
      <c r="I29" s="207"/>
      <c r="J29" s="207"/>
      <c r="K29" s="208"/>
    </row>
    <row r="30" spans="1:11" ht="13.5" thickBot="1">
      <c r="A30" s="211">
        <v>1</v>
      </c>
      <c r="B30" s="212"/>
      <c r="C30" s="212"/>
      <c r="D30" s="212"/>
      <c r="E30" s="213"/>
      <c r="F30" s="211">
        <v>2</v>
      </c>
      <c r="G30" s="212"/>
      <c r="H30" s="212"/>
      <c r="I30" s="212"/>
      <c r="J30" s="212"/>
      <c r="K30" s="213"/>
    </row>
    <row r="31" spans="1:11" ht="13.5" thickBot="1">
      <c r="A31" s="202"/>
      <c r="B31" s="202"/>
      <c r="C31" s="202"/>
      <c r="D31" s="202"/>
      <c r="E31" s="202"/>
      <c r="F31" s="202"/>
      <c r="G31" s="202"/>
      <c r="H31" s="206"/>
      <c r="I31" s="207"/>
      <c r="J31" s="207"/>
      <c r="K31" s="208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99" t="s">
        <v>400</v>
      </c>
      <c r="B33" s="209"/>
      <c r="C33" s="210"/>
      <c r="D33" s="203" t="s">
        <v>468</v>
      </c>
      <c r="E33" s="204"/>
      <c r="F33" s="204"/>
      <c r="G33" s="204"/>
      <c r="H33" s="204"/>
      <c r="I33" s="204"/>
      <c r="J33" s="204"/>
      <c r="K33" s="205"/>
    </row>
    <row r="34" spans="1:14" ht="13.5" thickBot="1">
      <c r="A34" s="45"/>
      <c r="B34" s="46"/>
      <c r="C34" s="46"/>
      <c r="D34" s="43"/>
      <c r="E34" s="43"/>
      <c r="F34" s="43"/>
      <c r="G34" s="43"/>
      <c r="H34" s="43"/>
      <c r="I34" s="43"/>
      <c r="J34" s="43"/>
      <c r="K34" s="44"/>
      <c r="L34" s="1" t="s">
        <v>428</v>
      </c>
      <c r="M34" s="10"/>
      <c r="N34" s="122">
        <f ca="1">TODAY()</f>
        <v>42565</v>
      </c>
    </row>
    <row r="35" spans="1:14" ht="16.5" thickBot="1">
      <c r="A35" s="199" t="s">
        <v>472</v>
      </c>
      <c r="B35" s="200"/>
      <c r="C35" s="201"/>
      <c r="D35" s="203" t="s">
        <v>391</v>
      </c>
      <c r="E35" s="204"/>
      <c r="F35" s="204"/>
      <c r="G35" s="204"/>
      <c r="H35" s="204"/>
      <c r="I35" s="204"/>
      <c r="J35" s="204"/>
      <c r="K35" s="205"/>
      <c r="L35" s="1" t="s">
        <v>429</v>
      </c>
      <c r="N35" s="123" t="str">
        <f>IF(D26=0," ",VLOOKUP(D26,Коды_судов,2,0))&amp;IF(D26=0," "," о")</f>
        <v>155 о</v>
      </c>
    </row>
  </sheetData>
  <sheetProtection password="EC45" sheet="1" autoFilter="0"/>
  <mergeCells count="52">
    <mergeCell ref="A26:C26"/>
    <mergeCell ref="D27:K27"/>
    <mergeCell ref="A27:C27"/>
    <mergeCell ref="G23:H24"/>
    <mergeCell ref="I16:N24"/>
    <mergeCell ref="G17:H17"/>
    <mergeCell ref="A17:F17"/>
    <mergeCell ref="A18:C20"/>
    <mergeCell ref="D18:F21"/>
    <mergeCell ref="G18:H21"/>
    <mergeCell ref="A14:C14"/>
    <mergeCell ref="A12:C12"/>
    <mergeCell ref="D14:F16"/>
    <mergeCell ref="A16:C16"/>
    <mergeCell ref="A13:C13"/>
    <mergeCell ref="A21:C21"/>
    <mergeCell ref="A30:E30"/>
    <mergeCell ref="F30:K30"/>
    <mergeCell ref="A22:C24"/>
    <mergeCell ref="D22:F22"/>
    <mergeCell ref="G22:H22"/>
    <mergeCell ref="A29:E29"/>
    <mergeCell ref="F29:K29"/>
    <mergeCell ref="D28:K28"/>
    <mergeCell ref="D26:K26"/>
    <mergeCell ref="D23:F24"/>
    <mergeCell ref="A35:C35"/>
    <mergeCell ref="A31:C31"/>
    <mergeCell ref="D31:E31"/>
    <mergeCell ref="D33:K33"/>
    <mergeCell ref="D35:K35"/>
    <mergeCell ref="H31:K31"/>
    <mergeCell ref="F31:G31"/>
    <mergeCell ref="A33:C33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1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1" sqref="Q31"/>
    </sheetView>
  </sheetViews>
  <sheetFormatPr defaultColWidth="9.140625" defaultRowHeight="12.75"/>
  <cols>
    <col min="1" max="1" width="11.7109375" style="61" customWidth="1"/>
    <col min="2" max="2" width="50.00390625" style="75" customWidth="1"/>
    <col min="3" max="3" width="4.28125" style="75" customWidth="1"/>
    <col min="4" max="4" width="15.421875" style="61" customWidth="1"/>
    <col min="5" max="5" width="13.28125" style="61" customWidth="1"/>
    <col min="6" max="6" width="10.28125" style="61" customWidth="1"/>
    <col min="7" max="7" width="10.140625" style="61" customWidth="1"/>
    <col min="8" max="9" width="9.57421875" style="61" customWidth="1"/>
    <col min="10" max="10" width="10.28125" style="61" customWidth="1"/>
    <col min="11" max="11" width="14.140625" style="61" customWidth="1"/>
    <col min="12" max="12" width="11.00390625" style="61" customWidth="1"/>
    <col min="13" max="13" width="10.57421875" style="61" customWidth="1"/>
    <col min="14" max="14" width="10.28125" style="61" customWidth="1"/>
    <col min="15" max="15" width="9.8515625" style="61" customWidth="1"/>
    <col min="16" max="16" width="10.57421875" style="61" customWidth="1"/>
    <col min="17" max="17" width="10.421875" style="61" customWidth="1"/>
    <col min="18" max="16384" width="9.140625" style="61" customWidth="1"/>
  </cols>
  <sheetData>
    <row r="1" s="58" customFormat="1" ht="12.75"/>
    <row r="2" spans="1:13" s="58" customFormat="1" ht="12.75" customHeight="1">
      <c r="A2" s="228" t="s">
        <v>477</v>
      </c>
      <c r="B2" s="229"/>
      <c r="C2" s="230" t="str">
        <f>IF('Титул ф.4'!D26=0," ",'Титул ф.4'!D26)</f>
        <v>Ульяновский областной суд </v>
      </c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1:13" s="58" customFormat="1" ht="18" customHeight="1">
      <c r="A3" s="239" t="s">
        <v>555</v>
      </c>
      <c r="B3" s="239"/>
      <c r="C3" s="239"/>
      <c r="D3" s="239"/>
      <c r="E3" s="239"/>
      <c r="F3" s="239"/>
      <c r="H3" s="233" t="s">
        <v>478</v>
      </c>
      <c r="I3" s="234"/>
      <c r="J3" s="236" t="s">
        <v>582</v>
      </c>
      <c r="K3" s="237"/>
      <c r="L3" s="237"/>
      <c r="M3" s="238"/>
    </row>
    <row r="4" spans="1:13" s="58" customFormat="1" ht="16.5" customHeight="1">
      <c r="A4" s="239"/>
      <c r="B4" s="239"/>
      <c r="C4" s="239"/>
      <c r="D4" s="239"/>
      <c r="E4" s="239"/>
      <c r="F4" s="239"/>
      <c r="H4" s="235" t="s">
        <v>479</v>
      </c>
      <c r="I4" s="234"/>
      <c r="J4" s="236" t="s">
        <v>556</v>
      </c>
      <c r="K4" s="237"/>
      <c r="L4" s="237"/>
      <c r="M4" s="238"/>
    </row>
    <row r="5" spans="1:17" ht="22.5" customHeight="1">
      <c r="A5" s="227" t="s">
        <v>553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60" customFormat="1" ht="24" customHeight="1">
      <c r="A6" s="244" t="s">
        <v>480</v>
      </c>
      <c r="B6" s="245"/>
      <c r="C6" s="248" t="s">
        <v>481</v>
      </c>
      <c r="D6" s="226" t="s">
        <v>431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60" customFormat="1" ht="77.25" customHeight="1">
      <c r="A7" s="246"/>
      <c r="B7" s="247"/>
      <c r="C7" s="249"/>
      <c r="D7" s="135" t="s">
        <v>432</v>
      </c>
      <c r="E7" s="63" t="s">
        <v>517</v>
      </c>
      <c r="F7" s="64" t="s">
        <v>433</v>
      </c>
      <c r="G7" s="64" t="s">
        <v>434</v>
      </c>
      <c r="H7" s="64" t="s">
        <v>435</v>
      </c>
      <c r="I7" s="64" t="s">
        <v>436</v>
      </c>
      <c r="J7" s="64" t="s">
        <v>498</v>
      </c>
      <c r="K7" s="135" t="s">
        <v>515</v>
      </c>
      <c r="L7" s="63" t="s">
        <v>518</v>
      </c>
      <c r="M7" s="64" t="s">
        <v>437</v>
      </c>
      <c r="N7" s="64" t="s">
        <v>438</v>
      </c>
      <c r="O7" s="64" t="s">
        <v>439</v>
      </c>
      <c r="P7" s="64" t="s">
        <v>440</v>
      </c>
      <c r="Q7" s="64" t="s">
        <v>516</v>
      </c>
    </row>
    <row r="8" spans="1:17" s="60" customFormat="1" ht="12.75" customHeight="1">
      <c r="A8" s="240" t="s">
        <v>482</v>
      </c>
      <c r="B8" s="241"/>
      <c r="C8" s="65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</row>
    <row r="9" spans="1:17" s="60" customFormat="1" ht="33" customHeight="1">
      <c r="A9" s="242" t="s">
        <v>558</v>
      </c>
      <c r="B9" s="243"/>
      <c r="C9" s="66">
        <v>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/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</row>
    <row r="10" spans="1:17" s="60" customFormat="1" ht="15" customHeight="1">
      <c r="A10" s="253" t="s">
        <v>370</v>
      </c>
      <c r="B10" s="69" t="s">
        <v>371</v>
      </c>
      <c r="C10" s="66">
        <v>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/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spans="1:17" ht="15" customHeight="1">
      <c r="A11" s="254"/>
      <c r="B11" s="69" t="s">
        <v>372</v>
      </c>
      <c r="C11" s="66">
        <v>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8"/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</row>
    <row r="12" spans="1:17" ht="15" customHeight="1">
      <c r="A12" s="254"/>
      <c r="B12" s="69" t="s">
        <v>373</v>
      </c>
      <c r="C12" s="66">
        <v>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8"/>
      <c r="K12" s="70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spans="1:17" ht="15" customHeight="1">
      <c r="A13" s="254"/>
      <c r="B13" s="69" t="s">
        <v>374</v>
      </c>
      <c r="C13" s="66">
        <v>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8"/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</row>
    <row r="14" spans="1:17" ht="31.5" customHeight="1">
      <c r="A14" s="254"/>
      <c r="B14" s="69" t="s">
        <v>375</v>
      </c>
      <c r="C14" s="66">
        <v>6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8"/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spans="1:17" ht="15" customHeight="1">
      <c r="A15" s="255"/>
      <c r="B15" s="69" t="s">
        <v>376</v>
      </c>
      <c r="C15" s="66">
        <v>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8"/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spans="1:17" ht="32.25" customHeight="1">
      <c r="A16" s="242" t="s">
        <v>416</v>
      </c>
      <c r="B16" s="243"/>
      <c r="C16" s="66">
        <v>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8"/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spans="1:17" ht="63" customHeight="1">
      <c r="A17" s="242" t="s">
        <v>552</v>
      </c>
      <c r="B17" s="243"/>
      <c r="C17" s="66">
        <v>9</v>
      </c>
      <c r="D17" s="68"/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8"/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ht="21" customHeight="1">
      <c r="A18" s="242" t="s">
        <v>483</v>
      </c>
      <c r="B18" s="243"/>
      <c r="C18" s="66">
        <v>10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8"/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</row>
    <row r="19" spans="1:17" ht="15" customHeight="1">
      <c r="A19" s="253" t="s">
        <v>377</v>
      </c>
      <c r="B19" s="69" t="s">
        <v>371</v>
      </c>
      <c r="C19" s="66">
        <v>11</v>
      </c>
      <c r="D19" s="67">
        <v>0</v>
      </c>
      <c r="E19" s="67"/>
      <c r="F19" s="67">
        <v>0</v>
      </c>
      <c r="G19" s="67">
        <v>0</v>
      </c>
      <c r="H19" s="67">
        <v>0</v>
      </c>
      <c r="I19" s="67">
        <v>0</v>
      </c>
      <c r="J19" s="68"/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15" customHeight="1">
      <c r="A20" s="254"/>
      <c r="B20" s="69" t="s">
        <v>372</v>
      </c>
      <c r="C20" s="66">
        <v>12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/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</row>
    <row r="21" spans="1:17" ht="15" customHeight="1">
      <c r="A21" s="254"/>
      <c r="B21" s="69" t="s">
        <v>373</v>
      </c>
      <c r="C21" s="66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8"/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</row>
    <row r="22" spans="1:17" ht="15" customHeight="1">
      <c r="A22" s="254"/>
      <c r="B22" s="69" t="s">
        <v>374</v>
      </c>
      <c r="C22" s="66">
        <v>14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/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</row>
    <row r="23" spans="1:17" ht="31.5" customHeight="1">
      <c r="A23" s="254"/>
      <c r="B23" s="69" t="s">
        <v>375</v>
      </c>
      <c r="C23" s="66">
        <v>15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8"/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</row>
    <row r="24" spans="1:17" ht="15" customHeight="1">
      <c r="A24" s="255"/>
      <c r="B24" s="69" t="s">
        <v>376</v>
      </c>
      <c r="C24" s="66">
        <v>16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/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</row>
    <row r="25" spans="1:17" ht="38.25" customHeight="1">
      <c r="A25" s="256" t="s">
        <v>551</v>
      </c>
      <c r="B25" s="257"/>
      <c r="C25" s="66">
        <v>17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/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</row>
    <row r="26" spans="1:17" ht="15" customHeight="1">
      <c r="A26" s="253" t="s">
        <v>484</v>
      </c>
      <c r="B26" s="71" t="s">
        <v>378</v>
      </c>
      <c r="C26" s="66">
        <v>18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8"/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</row>
    <row r="27" spans="1:17" ht="15" customHeight="1">
      <c r="A27" s="254"/>
      <c r="B27" s="69" t="s">
        <v>379</v>
      </c>
      <c r="C27" s="66">
        <v>19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8"/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5" customHeight="1">
      <c r="A28" s="254"/>
      <c r="B28" s="69" t="s">
        <v>380</v>
      </c>
      <c r="C28" s="66">
        <v>20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8"/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</row>
    <row r="29" spans="1:17" ht="15" customHeight="1">
      <c r="A29" s="254"/>
      <c r="B29" s="69" t="s">
        <v>381</v>
      </c>
      <c r="C29" s="66">
        <v>21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8"/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</row>
    <row r="30" spans="1:17" ht="34.5" customHeight="1">
      <c r="A30" s="242" t="s">
        <v>485</v>
      </c>
      <c r="B30" s="243"/>
      <c r="C30" s="66">
        <v>22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8"/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</row>
    <row r="31" spans="1:17" ht="51.75" customHeight="1">
      <c r="A31" s="242" t="s">
        <v>550</v>
      </c>
      <c r="B31" s="243"/>
      <c r="C31" s="66">
        <v>23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8"/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</row>
    <row r="32" spans="1:17" ht="18.75" customHeight="1">
      <c r="A32" s="250" t="s">
        <v>559</v>
      </c>
      <c r="B32" s="251"/>
      <c r="C32" s="251"/>
      <c r="D32" s="252"/>
      <c r="E32" s="252"/>
      <c r="F32" s="252"/>
      <c r="G32" s="252"/>
      <c r="H32" s="252"/>
      <c r="I32" s="252"/>
      <c r="J32" s="252"/>
      <c r="K32" s="252"/>
      <c r="L32" s="252"/>
      <c r="M32" s="115"/>
      <c r="N32" s="115"/>
      <c r="O32" s="115"/>
      <c r="P32" s="115"/>
      <c r="Q32" s="115"/>
    </row>
    <row r="33" spans="1:7" ht="12.75">
      <c r="A33" s="61" t="s">
        <v>539</v>
      </c>
      <c r="B33" s="72"/>
      <c r="C33" s="72"/>
      <c r="D33" s="73"/>
      <c r="E33" s="74"/>
      <c r="F33" s="74"/>
      <c r="G33" s="74"/>
    </row>
  </sheetData>
  <sheetProtection/>
  <mergeCells count="23"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A8:B8"/>
    <mergeCell ref="A9:B9"/>
    <mergeCell ref="A6:B7"/>
    <mergeCell ref="C6:C7"/>
    <mergeCell ref="D6:Q6"/>
    <mergeCell ref="A5:Q5"/>
    <mergeCell ref="A2:B2"/>
    <mergeCell ref="C2:M2"/>
    <mergeCell ref="H3:I3"/>
    <mergeCell ref="H4:I4"/>
    <mergeCell ref="J3:M3"/>
    <mergeCell ref="J4:M4"/>
    <mergeCell ref="A3:F4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40"/>
  <sheetViews>
    <sheetView showGridLines="0" zoomScale="70" zoomScaleNormal="70" zoomScalePageLayoutView="0" workbookViewId="0" topLeftCell="A5">
      <selection activeCell="E38" sqref="E38"/>
    </sheetView>
  </sheetViews>
  <sheetFormatPr defaultColWidth="9.140625" defaultRowHeight="12.75"/>
  <cols>
    <col min="1" max="1" width="100.57421875" style="61" customWidth="1"/>
    <col min="2" max="2" width="3.8515625" style="80" bestFit="1" customWidth="1"/>
    <col min="3" max="3" width="15.7109375" style="61" customWidth="1"/>
    <col min="4" max="4" width="17.57421875" style="61" customWidth="1"/>
    <col min="5" max="5" width="16.7109375" style="61" customWidth="1"/>
    <col min="6" max="7" width="18.28125" style="61" customWidth="1"/>
    <col min="8" max="8" width="14.00390625" style="61" customWidth="1"/>
    <col min="9" max="9" width="16.28125" style="61" customWidth="1"/>
    <col min="10" max="10" width="13.421875" style="61" customWidth="1"/>
    <col min="11" max="12" width="14.28125" style="61" customWidth="1"/>
    <col min="13" max="13" width="14.8515625" style="61" customWidth="1"/>
    <col min="14" max="16384" width="9.140625" style="61" customWidth="1"/>
  </cols>
  <sheetData>
    <row r="1" s="58" customFormat="1" ht="12.75">
      <c r="B1" s="77"/>
    </row>
    <row r="2" spans="1:7" s="58" customFormat="1" ht="12.75">
      <c r="A2" s="78" t="s">
        <v>477</v>
      </c>
      <c r="B2" s="258" t="str">
        <f>IF('Титул ф.4'!D26=0," ",'Титул ф.4'!D26)</f>
        <v>Ульяновский областной суд </v>
      </c>
      <c r="C2" s="259"/>
      <c r="D2" s="259"/>
      <c r="E2" s="259"/>
      <c r="F2" s="260"/>
      <c r="G2" s="111"/>
    </row>
    <row r="3" spans="1:7" ht="15.75" customHeight="1">
      <c r="A3" s="265" t="s">
        <v>382</v>
      </c>
      <c r="B3" s="265"/>
      <c r="C3" s="265"/>
      <c r="D3" s="265"/>
      <c r="E3" s="265"/>
      <c r="F3" s="265"/>
      <c r="G3" s="110"/>
    </row>
    <row r="4" spans="1:7" ht="46.5" customHeight="1">
      <c r="A4" s="266"/>
      <c r="B4" s="266"/>
      <c r="C4" s="266"/>
      <c r="D4" s="266"/>
      <c r="E4" s="266"/>
      <c r="F4" s="266"/>
      <c r="G4" s="112"/>
    </row>
    <row r="5" spans="1:13" s="60" customFormat="1" ht="47.25" customHeight="1">
      <c r="A5" s="261" t="s">
        <v>486</v>
      </c>
      <c r="B5" s="267" t="s">
        <v>481</v>
      </c>
      <c r="C5" s="273" t="s">
        <v>487</v>
      </c>
      <c r="D5" s="273"/>
      <c r="E5" s="273"/>
      <c r="F5" s="273"/>
      <c r="G5" s="274"/>
      <c r="H5" s="263" t="s">
        <v>540</v>
      </c>
      <c r="I5" s="264"/>
      <c r="J5" s="263" t="s">
        <v>541</v>
      </c>
      <c r="K5" s="264"/>
      <c r="L5" s="263" t="s">
        <v>542</v>
      </c>
      <c r="M5" s="264"/>
    </row>
    <row r="6" spans="1:13" s="60" customFormat="1" ht="66">
      <c r="A6" s="262"/>
      <c r="B6" s="268"/>
      <c r="C6" s="117" t="s">
        <v>488</v>
      </c>
      <c r="D6" s="117" t="s">
        <v>489</v>
      </c>
      <c r="E6" s="117" t="s">
        <v>490</v>
      </c>
      <c r="F6" s="117" t="s">
        <v>560</v>
      </c>
      <c r="G6" s="118" t="s">
        <v>543</v>
      </c>
      <c r="H6" s="117" t="s">
        <v>544</v>
      </c>
      <c r="I6" s="117" t="s">
        <v>545</v>
      </c>
      <c r="J6" s="117" t="s">
        <v>544</v>
      </c>
      <c r="K6" s="117" t="s">
        <v>545</v>
      </c>
      <c r="L6" s="117" t="s">
        <v>561</v>
      </c>
      <c r="M6" s="117" t="s">
        <v>545</v>
      </c>
    </row>
    <row r="7" spans="1:13" s="60" customFormat="1" ht="12.75" customHeight="1">
      <c r="A7" s="79" t="s">
        <v>482</v>
      </c>
      <c r="B7" s="59"/>
      <c r="C7" s="59">
        <v>1</v>
      </c>
      <c r="D7" s="59">
        <v>2</v>
      </c>
      <c r="E7" s="59">
        <v>3</v>
      </c>
      <c r="F7" s="59">
        <v>4</v>
      </c>
      <c r="G7" s="113">
        <v>5</v>
      </c>
      <c r="H7" s="113">
        <v>6</v>
      </c>
      <c r="I7" s="113">
        <v>7</v>
      </c>
      <c r="J7" s="113">
        <v>8</v>
      </c>
      <c r="K7" s="113">
        <v>9</v>
      </c>
      <c r="L7" s="113">
        <v>10</v>
      </c>
      <c r="M7" s="113">
        <v>11</v>
      </c>
    </row>
    <row r="8" spans="1:13" s="60" customFormat="1" ht="42.75" customHeight="1">
      <c r="A8" s="137" t="s">
        <v>519</v>
      </c>
      <c r="B8" s="66">
        <v>1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</row>
    <row r="9" spans="1:13" s="60" customFormat="1" ht="26.25" customHeight="1">
      <c r="A9" s="137" t="s">
        <v>520</v>
      </c>
      <c r="B9" s="66">
        <v>2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</row>
    <row r="10" spans="1:13" ht="28.5" customHeight="1">
      <c r="A10" s="137" t="s">
        <v>557</v>
      </c>
      <c r="B10" s="66">
        <v>3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</row>
    <row r="11" spans="1:13" ht="27" customHeight="1">
      <c r="A11" s="137" t="s">
        <v>565</v>
      </c>
      <c r="B11" s="66">
        <v>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3" ht="51" customHeight="1">
      <c r="A12" s="137" t="s">
        <v>566</v>
      </c>
      <c r="B12" s="66">
        <v>5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3" ht="39" customHeight="1">
      <c r="A13" s="137" t="s">
        <v>549</v>
      </c>
      <c r="B13" s="66">
        <v>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42.75" customHeight="1">
      <c r="A14" s="137" t="s">
        <v>386</v>
      </c>
      <c r="B14" s="66">
        <v>7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</row>
    <row r="15" spans="1:13" ht="42.75" customHeight="1">
      <c r="A15" s="137" t="s">
        <v>388</v>
      </c>
      <c r="B15" s="66">
        <v>8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</row>
    <row r="16" spans="1:13" ht="42.75" customHeight="1">
      <c r="A16" s="137" t="s">
        <v>387</v>
      </c>
      <c r="B16" s="66">
        <v>9</v>
      </c>
      <c r="C16" s="76"/>
      <c r="D16" s="145">
        <v>23700</v>
      </c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42.75" customHeight="1">
      <c r="A17" s="137" t="s">
        <v>389</v>
      </c>
      <c r="B17" s="66">
        <v>10</v>
      </c>
      <c r="C17" s="76"/>
      <c r="D17" s="145">
        <v>0</v>
      </c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43.5" customHeight="1">
      <c r="A18" s="138" t="s">
        <v>521</v>
      </c>
      <c r="B18" s="66">
        <v>11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</row>
    <row r="19" ht="13.5" customHeight="1">
      <c r="A19" s="61" t="s">
        <v>537</v>
      </c>
    </row>
    <row r="20" spans="1:4" ht="23.25" customHeight="1">
      <c r="A20" s="271" t="s">
        <v>562</v>
      </c>
      <c r="B20" s="272"/>
      <c r="C20" s="272"/>
      <c r="D20" s="272"/>
    </row>
    <row r="21" spans="1:7" ht="39" customHeight="1">
      <c r="A21" s="266" t="s">
        <v>491</v>
      </c>
      <c r="B21" s="266"/>
      <c r="C21" s="266"/>
      <c r="D21" s="266"/>
      <c r="E21" s="266"/>
      <c r="F21" s="81"/>
      <c r="G21" s="81"/>
    </row>
    <row r="22" spans="1:7" ht="48" customHeight="1">
      <c r="A22" s="261" t="s">
        <v>417</v>
      </c>
      <c r="B22" s="267" t="s">
        <v>481</v>
      </c>
      <c r="C22" s="226" t="s">
        <v>418</v>
      </c>
      <c r="D22" s="226"/>
      <c r="E22" s="269" t="s">
        <v>420</v>
      </c>
      <c r="F22" s="270"/>
      <c r="G22" s="114"/>
    </row>
    <row r="23" spans="1:7" ht="48" customHeight="1">
      <c r="A23" s="262"/>
      <c r="B23" s="268"/>
      <c r="C23" s="62" t="s">
        <v>492</v>
      </c>
      <c r="D23" s="62" t="s">
        <v>419</v>
      </c>
      <c r="E23" s="62" t="s">
        <v>492</v>
      </c>
      <c r="F23" s="62" t="s">
        <v>419</v>
      </c>
      <c r="G23" s="114"/>
    </row>
    <row r="24" spans="1:7" ht="12.75">
      <c r="A24" s="79" t="s">
        <v>482</v>
      </c>
      <c r="B24" s="82"/>
      <c r="C24" s="59">
        <v>1</v>
      </c>
      <c r="D24" s="59">
        <v>2</v>
      </c>
      <c r="E24" s="59">
        <v>3</v>
      </c>
      <c r="F24" s="59">
        <v>4</v>
      </c>
      <c r="G24" s="109"/>
    </row>
    <row r="25" spans="1:7" ht="31.5" customHeight="1">
      <c r="A25" s="151" t="s">
        <v>441</v>
      </c>
      <c r="B25" s="83">
        <v>1</v>
      </c>
      <c r="C25" s="67">
        <v>0</v>
      </c>
      <c r="D25" s="67">
        <v>0</v>
      </c>
      <c r="E25" s="67">
        <v>0</v>
      </c>
      <c r="F25" s="67">
        <v>0</v>
      </c>
      <c r="G25" s="115"/>
    </row>
    <row r="26" spans="1:7" ht="28.5" customHeight="1">
      <c r="A26" s="151" t="s">
        <v>442</v>
      </c>
      <c r="B26" s="83">
        <v>2</v>
      </c>
      <c r="C26" s="67">
        <v>0</v>
      </c>
      <c r="D26" s="67">
        <v>0</v>
      </c>
      <c r="E26" s="67">
        <v>0</v>
      </c>
      <c r="F26" s="67">
        <v>0</v>
      </c>
      <c r="G26" s="115"/>
    </row>
    <row r="27" spans="1:7" ht="12.75">
      <c r="A27" s="108" t="s">
        <v>531</v>
      </c>
      <c r="B27" s="106"/>
      <c r="C27" s="106"/>
      <c r="D27" s="106"/>
      <c r="E27" s="106"/>
      <c r="F27" s="107"/>
      <c r="G27" s="116"/>
    </row>
    <row r="28" spans="1:7" ht="82.5" customHeight="1">
      <c r="A28" s="266" t="s">
        <v>443</v>
      </c>
      <c r="B28" s="266"/>
      <c r="C28" s="266"/>
      <c r="D28" s="266"/>
      <c r="E28" s="74"/>
      <c r="F28" s="74"/>
      <c r="G28" s="74"/>
    </row>
    <row r="29" spans="1:7" ht="57.75" customHeight="1">
      <c r="A29" s="84" t="s">
        <v>444</v>
      </c>
      <c r="B29" s="59" t="s">
        <v>481</v>
      </c>
      <c r="C29" s="62" t="s">
        <v>408</v>
      </c>
      <c r="D29" s="59" t="s">
        <v>522</v>
      </c>
      <c r="E29" s="74"/>
      <c r="F29" s="74"/>
      <c r="G29" s="74"/>
    </row>
    <row r="30" spans="1:7" s="88" customFormat="1" ht="12" customHeight="1">
      <c r="A30" s="85" t="s">
        <v>482</v>
      </c>
      <c r="B30" s="86"/>
      <c r="C30" s="86">
        <v>1</v>
      </c>
      <c r="D30" s="86">
        <v>2</v>
      </c>
      <c r="E30" s="87"/>
      <c r="F30" s="87"/>
      <c r="G30" s="87"/>
    </row>
    <row r="31" spans="1:7" s="91" customFormat="1" ht="42" customHeight="1">
      <c r="A31" s="89" t="s">
        <v>445</v>
      </c>
      <c r="B31" s="30">
        <v>1</v>
      </c>
      <c r="C31" s="68"/>
      <c r="D31" s="68"/>
      <c r="E31" s="90"/>
      <c r="F31" s="90"/>
      <c r="G31" s="90"/>
    </row>
    <row r="32" spans="1:4" s="92" customFormat="1" ht="47.25" customHeight="1">
      <c r="A32" s="37" t="s">
        <v>446</v>
      </c>
      <c r="B32" s="30">
        <v>2</v>
      </c>
      <c r="C32" s="68"/>
      <c r="D32" s="68"/>
    </row>
    <row r="33" s="92" customFormat="1" ht="12.75">
      <c r="A33" s="61" t="s">
        <v>538</v>
      </c>
    </row>
    <row r="34" s="92" customFormat="1" ht="29.25" customHeight="1">
      <c r="A34" s="93"/>
    </row>
    <row r="35" s="92" customFormat="1" ht="42.75" customHeight="1">
      <c r="A35" s="93"/>
    </row>
    <row r="36" s="92" customFormat="1" ht="20.25" customHeight="1"/>
    <row r="37" s="92" customFormat="1" ht="12.75"/>
    <row r="38" s="92" customFormat="1" ht="12.75"/>
    <row r="39" s="92" customFormat="1" ht="12.75"/>
    <row r="40" ht="12.75">
      <c r="B40" s="61"/>
    </row>
  </sheetData>
  <sheetProtection/>
  <mergeCells count="15">
    <mergeCell ref="A20:D20"/>
    <mergeCell ref="L5:M5"/>
    <mergeCell ref="C5:G5"/>
    <mergeCell ref="A28:D28"/>
    <mergeCell ref="A21:E21"/>
    <mergeCell ref="A22:A23"/>
    <mergeCell ref="B22:B23"/>
    <mergeCell ref="C22:D22"/>
    <mergeCell ref="E22:F22"/>
    <mergeCell ref="B2:F2"/>
    <mergeCell ref="A5:A6"/>
    <mergeCell ref="H5:I5"/>
    <mergeCell ref="J5:K5"/>
    <mergeCell ref="A3:F4"/>
    <mergeCell ref="B5:B6"/>
  </mergeCells>
  <conditionalFormatting sqref="C28:D29 C22:F23 C25:F26 C31:D32 C16:F17 C8:M10 C13:M15">
    <cfRule type="cellIs" priority="7" dxfId="0" operator="lessThan" stopIfTrue="1">
      <formula>0</formula>
    </cfRule>
  </conditionalFormatting>
  <conditionalFormatting sqref="G22:G23 G25:G26">
    <cfRule type="cellIs" priority="6" dxfId="0" operator="lessThan" stopIfTrue="1">
      <formula>0</formula>
    </cfRule>
  </conditionalFormatting>
  <conditionalFormatting sqref="G8:M10 G16:M17 G13:M13">
    <cfRule type="cellIs" priority="5" dxfId="0" operator="lessThan" stopIfTrue="1">
      <formula>0</formula>
    </cfRule>
  </conditionalFormatting>
  <conditionalFormatting sqref="E14:M15">
    <cfRule type="cellIs" priority="4" dxfId="0" operator="lessThan" stopIfTrue="1">
      <formula>0</formula>
    </cfRule>
  </conditionalFormatting>
  <conditionalFormatting sqref="C18:M18">
    <cfRule type="cellIs" priority="3" dxfId="0" operator="lessThan" stopIfTrue="1">
      <formula>0</formula>
    </cfRule>
  </conditionalFormatting>
  <conditionalFormatting sqref="C11:M11">
    <cfRule type="cellIs" priority="2" dxfId="0" operator="lessThan" stopIfTrue="1">
      <formula>0</formula>
    </cfRule>
  </conditionalFormatting>
  <conditionalFormatting sqref="C12:M12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7"/>
  <sheetViews>
    <sheetView tabSelected="1" zoomScale="80" zoomScaleNormal="80" zoomScalePageLayoutView="0" workbookViewId="0" topLeftCell="A10">
      <selection activeCell="C21" sqref="C21"/>
    </sheetView>
  </sheetViews>
  <sheetFormatPr defaultColWidth="9.140625" defaultRowHeight="12.75"/>
  <cols>
    <col min="1" max="1" width="66.8515625" style="17" customWidth="1"/>
    <col min="2" max="2" width="3.57421875" style="20" customWidth="1"/>
    <col min="3" max="3" width="15.57421875" style="17" customWidth="1"/>
    <col min="4" max="4" width="14.28125" style="17" customWidth="1"/>
    <col min="5" max="5" width="14.140625" style="17" customWidth="1"/>
    <col min="6" max="6" width="15.8515625" style="17" customWidth="1"/>
    <col min="7" max="7" width="13.57421875" style="17" customWidth="1"/>
    <col min="8" max="8" width="12.5742187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8" customFormat="1" ht="5.25" customHeight="1"/>
    <row r="2" spans="1:7" s="28" customFormat="1" ht="15" customHeight="1">
      <c r="A2" s="284" t="s">
        <v>477</v>
      </c>
      <c r="B2" s="284"/>
      <c r="C2" s="285" t="str">
        <f>IF('Титул ф.4'!D26=0," ",'Титул ф.4'!D26)</f>
        <v>Ульяновский областной суд </v>
      </c>
      <c r="D2" s="286"/>
      <c r="E2" s="286"/>
      <c r="F2" s="286"/>
      <c r="G2" s="287"/>
    </row>
    <row r="3" spans="1:10" ht="28.5" customHeight="1">
      <c r="A3" s="283" t="s">
        <v>527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1" ht="80.25" customHeight="1">
      <c r="A4" s="47" t="s">
        <v>430</v>
      </c>
      <c r="B4" s="30" t="s">
        <v>481</v>
      </c>
      <c r="C4" s="47" t="s">
        <v>403</v>
      </c>
      <c r="D4" s="47" t="s">
        <v>404</v>
      </c>
      <c r="E4" s="47" t="s">
        <v>405</v>
      </c>
      <c r="F4" s="48" t="s">
        <v>406</v>
      </c>
      <c r="G4" s="154" t="s">
        <v>407</v>
      </c>
      <c r="H4" s="48" t="s">
        <v>447</v>
      </c>
      <c r="I4" s="18"/>
      <c r="J4" s="18"/>
      <c r="K4" s="18"/>
    </row>
    <row r="5" spans="1:9" s="21" customFormat="1" ht="10.5">
      <c r="A5" s="31" t="s">
        <v>482</v>
      </c>
      <c r="B5" s="31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20"/>
    </row>
    <row r="6" spans="1:9" s="21" customFormat="1" ht="38.25" customHeight="1">
      <c r="A6" s="37" t="s">
        <v>567</v>
      </c>
      <c r="B6" s="34">
        <v>1</v>
      </c>
      <c r="C6" s="94">
        <v>534</v>
      </c>
      <c r="D6" s="94">
        <v>6</v>
      </c>
      <c r="E6" s="94">
        <v>0</v>
      </c>
      <c r="F6" s="94">
        <v>0</v>
      </c>
      <c r="G6" s="94">
        <v>1</v>
      </c>
      <c r="H6" s="94">
        <v>0</v>
      </c>
      <c r="I6" s="20"/>
    </row>
    <row r="7" spans="1:9" s="21" customFormat="1" ht="37.5" customHeight="1">
      <c r="A7" s="37" t="s">
        <v>568</v>
      </c>
      <c r="B7" s="34">
        <v>2</v>
      </c>
      <c r="C7" s="94">
        <v>1</v>
      </c>
      <c r="D7" s="94">
        <v>0</v>
      </c>
      <c r="E7" s="94">
        <v>0</v>
      </c>
      <c r="F7" s="94">
        <v>0</v>
      </c>
      <c r="G7" s="76"/>
      <c r="H7" s="76"/>
      <c r="I7" s="20"/>
    </row>
    <row r="8" spans="1:9" s="21" customFormat="1" ht="39" customHeight="1">
      <c r="A8" s="37" t="s">
        <v>569</v>
      </c>
      <c r="B8" s="34">
        <v>3</v>
      </c>
      <c r="C8" s="94">
        <v>0</v>
      </c>
      <c r="D8" s="94">
        <v>0</v>
      </c>
      <c r="E8" s="94">
        <v>0</v>
      </c>
      <c r="F8" s="94">
        <v>0</v>
      </c>
      <c r="G8" s="76"/>
      <c r="H8" s="76"/>
      <c r="I8" s="20"/>
    </row>
    <row r="9" spans="1:9" s="21" customFormat="1" ht="51" customHeight="1">
      <c r="A9" s="37" t="s">
        <v>570</v>
      </c>
      <c r="B9" s="34">
        <v>4</v>
      </c>
      <c r="C9" s="94">
        <v>0</v>
      </c>
      <c r="D9" s="94">
        <v>0</v>
      </c>
      <c r="E9" s="94">
        <v>0</v>
      </c>
      <c r="F9" s="94">
        <v>0</v>
      </c>
      <c r="G9" s="76"/>
      <c r="H9" s="76"/>
      <c r="I9" s="20"/>
    </row>
    <row r="10" spans="1:11" ht="37.5" customHeight="1">
      <c r="A10" s="37" t="s">
        <v>571</v>
      </c>
      <c r="B10" s="34">
        <v>5</v>
      </c>
      <c r="C10" s="94">
        <v>535</v>
      </c>
      <c r="D10" s="94">
        <v>6</v>
      </c>
      <c r="E10" s="94">
        <v>0</v>
      </c>
      <c r="F10" s="94">
        <v>0</v>
      </c>
      <c r="G10" s="94">
        <v>1</v>
      </c>
      <c r="H10" s="94">
        <v>0</v>
      </c>
      <c r="I10" s="288"/>
      <c r="J10" s="289"/>
      <c r="K10" s="289"/>
    </row>
    <row r="11" spans="2:10" ht="15" customHeight="1">
      <c r="B11" s="17"/>
      <c r="H11" s="24"/>
      <c r="I11" s="24"/>
      <c r="J11" s="24"/>
    </row>
    <row r="12" spans="1:10" ht="21.75" customHeight="1">
      <c r="A12" s="283" t="s">
        <v>523</v>
      </c>
      <c r="B12" s="283"/>
      <c r="C12" s="283"/>
      <c r="D12" s="283"/>
      <c r="E12" s="283"/>
      <c r="F12" s="283"/>
      <c r="G12" s="283"/>
      <c r="H12" s="24"/>
      <c r="I12" s="24"/>
      <c r="J12" s="24"/>
    </row>
    <row r="13" spans="1:8" ht="13.5" customHeight="1">
      <c r="A13" s="33" t="s">
        <v>422</v>
      </c>
      <c r="B13" s="29"/>
      <c r="C13" s="29"/>
      <c r="D13" s="32"/>
      <c r="E13" s="32"/>
      <c r="F13" s="24"/>
      <c r="G13" s="24"/>
      <c r="H13" s="24"/>
    </row>
    <row r="14" spans="1:7" ht="74.25" customHeight="1">
      <c r="A14" s="57" t="s">
        <v>410</v>
      </c>
      <c r="B14" s="56" t="s">
        <v>481</v>
      </c>
      <c r="C14" s="153" t="s">
        <v>535</v>
      </c>
      <c r="D14" s="48" t="s">
        <v>534</v>
      </c>
      <c r="E14" s="48" t="s">
        <v>524</v>
      </c>
      <c r="F14" s="48" t="s">
        <v>525</v>
      </c>
      <c r="G14" s="48" t="s">
        <v>384</v>
      </c>
    </row>
    <row r="15" spans="1:7" s="21" customFormat="1" ht="10.5" customHeight="1">
      <c r="A15" s="34" t="s">
        <v>482</v>
      </c>
      <c r="B15" s="31"/>
      <c r="C15" s="31">
        <v>1</v>
      </c>
      <c r="D15" s="31">
        <v>2</v>
      </c>
      <c r="E15" s="31">
        <v>3</v>
      </c>
      <c r="F15" s="31">
        <v>4</v>
      </c>
      <c r="G15" s="31">
        <v>5</v>
      </c>
    </row>
    <row r="16" spans="1:7" ht="38.25" customHeight="1">
      <c r="A16" s="37" t="s">
        <v>413</v>
      </c>
      <c r="B16" s="34">
        <v>1</v>
      </c>
      <c r="C16" s="94">
        <v>14</v>
      </c>
      <c r="D16" s="94">
        <v>0</v>
      </c>
      <c r="E16" s="94">
        <v>6</v>
      </c>
      <c r="F16" s="94">
        <v>8</v>
      </c>
      <c r="G16" s="94">
        <v>0</v>
      </c>
    </row>
    <row r="17" spans="1:7" ht="39.75" customHeight="1">
      <c r="A17" s="37" t="s">
        <v>415</v>
      </c>
      <c r="B17" s="34">
        <v>2</v>
      </c>
      <c r="C17" s="94">
        <v>3</v>
      </c>
      <c r="D17" s="94">
        <v>0</v>
      </c>
      <c r="E17" s="94">
        <v>3</v>
      </c>
      <c r="F17" s="94">
        <v>0</v>
      </c>
      <c r="G17" s="94">
        <v>0</v>
      </c>
    </row>
    <row r="18" spans="1:7" ht="24.75" customHeight="1">
      <c r="A18" s="37" t="s">
        <v>414</v>
      </c>
      <c r="B18" s="34">
        <v>3</v>
      </c>
      <c r="C18" s="94">
        <v>1</v>
      </c>
      <c r="D18" s="94">
        <v>0</v>
      </c>
      <c r="E18" s="94">
        <v>1</v>
      </c>
      <c r="F18" s="94">
        <v>0</v>
      </c>
      <c r="G18" s="94">
        <v>0</v>
      </c>
    </row>
    <row r="19" spans="1:7" ht="30" customHeight="1">
      <c r="A19" s="37" t="s">
        <v>412</v>
      </c>
      <c r="B19" s="34">
        <v>4</v>
      </c>
      <c r="C19" s="94">
        <v>5</v>
      </c>
      <c r="D19" s="94">
        <v>0</v>
      </c>
      <c r="E19" s="94">
        <v>5</v>
      </c>
      <c r="F19" s="94">
        <v>0</v>
      </c>
      <c r="G19" s="94">
        <v>0</v>
      </c>
    </row>
    <row r="20" spans="1:7" ht="30" customHeight="1">
      <c r="A20" s="49" t="s">
        <v>421</v>
      </c>
      <c r="B20" s="16">
        <v>5</v>
      </c>
      <c r="C20" s="94">
        <v>23</v>
      </c>
      <c r="D20" s="94">
        <v>0</v>
      </c>
      <c r="E20" s="94">
        <v>15</v>
      </c>
      <c r="F20" s="94">
        <v>8</v>
      </c>
      <c r="G20" s="94">
        <v>0</v>
      </c>
    </row>
    <row r="21" spans="1:7" ht="32.25" customHeight="1">
      <c r="A21" s="152" t="s">
        <v>526</v>
      </c>
      <c r="B21" s="16">
        <v>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</row>
    <row r="22" spans="1:4" ht="27" customHeight="1">
      <c r="A22" s="275" t="s">
        <v>409</v>
      </c>
      <c r="B22" s="275"/>
      <c r="C22" s="275"/>
      <c r="D22" s="25"/>
    </row>
    <row r="23" spans="1:10" ht="21.75" customHeight="1">
      <c r="A23" s="139" t="s">
        <v>397</v>
      </c>
      <c r="B23" s="16">
        <v>1</v>
      </c>
      <c r="C23" s="94">
        <v>77</v>
      </c>
      <c r="D23" s="22"/>
      <c r="E23" s="276" t="s">
        <v>532</v>
      </c>
      <c r="F23" s="279" t="s">
        <v>392</v>
      </c>
      <c r="G23" s="279"/>
      <c r="H23" s="279"/>
      <c r="I23" s="279"/>
      <c r="J23" s="279"/>
    </row>
    <row r="24" spans="1:10" ht="22.5" customHeight="1">
      <c r="A24" s="139" t="s">
        <v>383</v>
      </c>
      <c r="B24" s="16">
        <v>2</v>
      </c>
      <c r="C24" s="94">
        <v>1</v>
      </c>
      <c r="D24" s="22"/>
      <c r="E24" s="276"/>
      <c r="F24" s="280" t="s">
        <v>427</v>
      </c>
      <c r="G24" s="280"/>
      <c r="H24" s="280"/>
      <c r="I24" s="280"/>
      <c r="J24" s="280"/>
    </row>
    <row r="25" spans="1:10" ht="21.75" customHeight="1">
      <c r="A25" s="97"/>
      <c r="B25" s="17"/>
      <c r="C25" s="20"/>
      <c r="D25" s="20"/>
      <c r="E25" s="281" t="s">
        <v>411</v>
      </c>
      <c r="F25" s="278"/>
      <c r="G25" s="278"/>
      <c r="H25" s="278"/>
      <c r="I25" s="278"/>
      <c r="J25" s="278"/>
    </row>
    <row r="26" spans="2:10" ht="21.75" customHeight="1">
      <c r="B26" s="17"/>
      <c r="C26" s="20"/>
      <c r="D26" s="20"/>
      <c r="E26" s="281"/>
      <c r="F26" s="282" t="s">
        <v>393</v>
      </c>
      <c r="G26" s="282"/>
      <c r="H26" s="282"/>
      <c r="I26" s="282"/>
      <c r="J26" s="282"/>
    </row>
    <row r="27" spans="2:10" ht="22.5" customHeight="1">
      <c r="B27" s="17"/>
      <c r="C27" s="20"/>
      <c r="D27" s="20"/>
      <c r="E27" s="281"/>
      <c r="F27" s="277" t="s">
        <v>427</v>
      </c>
      <c r="G27" s="277"/>
      <c r="H27" s="277"/>
      <c r="I27" s="277"/>
      <c r="J27" s="277"/>
    </row>
    <row r="28" spans="2:10" ht="15.75">
      <c r="B28" s="17"/>
      <c r="C28" s="20"/>
      <c r="D28" s="20"/>
      <c r="E28" s="50"/>
      <c r="F28" s="19" t="s">
        <v>394</v>
      </c>
      <c r="G28" s="136"/>
      <c r="H28" s="136"/>
      <c r="I28" s="23" t="s">
        <v>395</v>
      </c>
      <c r="J28" s="136"/>
    </row>
    <row r="29" spans="2:10" ht="12.75">
      <c r="B29" s="17"/>
      <c r="C29" s="20"/>
      <c r="D29" s="20"/>
      <c r="E29" s="95" t="s">
        <v>401</v>
      </c>
      <c r="F29" s="96" t="s">
        <v>398</v>
      </c>
      <c r="G29" s="50"/>
      <c r="H29" s="50"/>
      <c r="I29" s="96" t="s">
        <v>402</v>
      </c>
      <c r="J29" s="50"/>
    </row>
    <row r="30" spans="2:4" ht="12.75">
      <c r="B30" s="17"/>
      <c r="C30" s="20"/>
      <c r="D30" s="22"/>
    </row>
    <row r="31" ht="12.75">
      <c r="D31" s="22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</sheetData>
  <sheetProtection/>
  <mergeCells count="13">
    <mergeCell ref="A12:G12"/>
    <mergeCell ref="A2:B2"/>
    <mergeCell ref="C2:G2"/>
    <mergeCell ref="A3:J3"/>
    <mergeCell ref="I10:K10"/>
    <mergeCell ref="A22:C22"/>
    <mergeCell ref="E23:E24"/>
    <mergeCell ref="F27:J27"/>
    <mergeCell ref="F25:J25"/>
    <mergeCell ref="F23:J23"/>
    <mergeCell ref="F24:J24"/>
    <mergeCell ref="E25:E27"/>
    <mergeCell ref="F26:J26"/>
  </mergeCells>
  <conditionalFormatting sqref="C23:C24 C10:F10 C16:G21 H10">
    <cfRule type="cellIs" priority="7" dxfId="0" operator="lessThan" stopIfTrue="1">
      <formula>0</formula>
    </cfRule>
  </conditionalFormatting>
  <conditionalFormatting sqref="C6:F9 H6">
    <cfRule type="cellIs" priority="6" dxfId="0" operator="lessThan" stopIfTrue="1">
      <formula>0</formula>
    </cfRule>
  </conditionalFormatting>
  <conditionalFormatting sqref="G7:H9">
    <cfRule type="cellIs" priority="5" dxfId="0" operator="lessThan" stopIfTrue="1">
      <formula>0</formula>
    </cfRule>
  </conditionalFormatting>
  <conditionalFormatting sqref="G6">
    <cfRule type="cellIs" priority="2" dxfId="0" operator="lessThan" stopIfTrue="1">
      <formula>0</formula>
    </cfRule>
  </conditionalFormatting>
  <conditionalFormatting sqref="G10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19"/>
  <sheetViews>
    <sheetView zoomScalePageLayoutView="0" workbookViewId="0" topLeftCell="A198">
      <selection activeCell="G213" sqref="G213"/>
    </sheetView>
  </sheetViews>
  <sheetFormatPr defaultColWidth="9.140625" defaultRowHeight="12.75"/>
  <cols>
    <col min="1" max="1" width="11.421875" style="129" customWidth="1"/>
    <col min="2" max="2" width="14.8515625" style="141" customWidth="1"/>
    <col min="3" max="4" width="37.7109375" style="119" customWidth="1"/>
    <col min="5" max="5" width="16.00390625" style="14" customWidth="1"/>
    <col min="6" max="16384" width="9.140625" style="14" customWidth="1"/>
  </cols>
  <sheetData>
    <row r="1" spans="1:5" ht="30" customHeight="1" thickBot="1">
      <c r="A1" s="124" t="s">
        <v>448</v>
      </c>
      <c r="B1" s="125" t="s">
        <v>449</v>
      </c>
      <c r="C1" s="125" t="s">
        <v>450</v>
      </c>
      <c r="D1" s="125" t="s">
        <v>451</v>
      </c>
      <c r="E1" s="125" t="s">
        <v>554</v>
      </c>
    </row>
    <row r="2" spans="1:5" ht="25.5">
      <c r="A2" s="134">
        <f>IF((SUM('Разделы 2, 3, 4'!C13:C13)=0),"","Неверно!")</f>
      </c>
      <c r="B2" s="140" t="s">
        <v>125</v>
      </c>
      <c r="C2" s="126" t="s">
        <v>126</v>
      </c>
      <c r="D2" s="126" t="s">
        <v>127</v>
      </c>
      <c r="E2" s="126" t="str">
        <f>CONCATENATE(SUM('Разделы 2, 3, 4'!C13:C13),"=",0)</f>
        <v>0=0</v>
      </c>
    </row>
    <row r="3" spans="1:5" ht="25.5">
      <c r="A3" s="134">
        <f>IF((SUM('Разделы 2, 3, 4'!D13:D13)=0),"","Неверно!")</f>
      </c>
      <c r="B3" s="140" t="s">
        <v>125</v>
      </c>
      <c r="C3" s="126" t="s">
        <v>128</v>
      </c>
      <c r="D3" s="126" t="s">
        <v>127</v>
      </c>
      <c r="E3" s="126" t="str">
        <f>CONCATENATE(SUM('Разделы 2, 3, 4'!D13:D13),"=",0)</f>
        <v>0=0</v>
      </c>
    </row>
    <row r="4" spans="1:5" ht="25.5">
      <c r="A4" s="134">
        <f>IF((SUM('Разделы 2, 3, 4'!E13:E13)=0),"","Неверно!")</f>
      </c>
      <c r="B4" s="140" t="s">
        <v>125</v>
      </c>
      <c r="C4" s="126" t="s">
        <v>129</v>
      </c>
      <c r="D4" s="126" t="s">
        <v>127</v>
      </c>
      <c r="E4" s="126" t="str">
        <f>CONCATENATE(SUM('Разделы 2, 3, 4'!E13:E13),"=",0)</f>
        <v>0=0</v>
      </c>
    </row>
    <row r="5" spans="1:5" ht="25.5">
      <c r="A5" s="134">
        <f>IF((SUM('Разделы 2, 3, 4'!F13:F13)=0),"","Неверно!")</f>
      </c>
      <c r="B5" s="140" t="s">
        <v>125</v>
      </c>
      <c r="C5" s="126" t="s">
        <v>130</v>
      </c>
      <c r="D5" s="126" t="s">
        <v>127</v>
      </c>
      <c r="E5" s="126" t="str">
        <f>CONCATENATE(SUM('Разделы 2, 3, 4'!F13:F13),"=",0)</f>
        <v>0=0</v>
      </c>
    </row>
    <row r="6" spans="1:5" ht="25.5">
      <c r="A6" s="134">
        <f>IF((SUM('Разделы 2, 3, 4'!G13:G13)=0),"","Неверно!")</f>
      </c>
      <c r="B6" s="140" t="s">
        <v>125</v>
      </c>
      <c r="C6" s="126" t="s">
        <v>131</v>
      </c>
      <c r="D6" s="126" t="s">
        <v>127</v>
      </c>
      <c r="E6" s="126" t="str">
        <f>CONCATENATE(SUM('Разделы 2, 3, 4'!G13:G13),"=",0)</f>
        <v>0=0</v>
      </c>
    </row>
    <row r="7" spans="1:5" ht="25.5">
      <c r="A7" s="134">
        <f>IF((SUM('Раздел 1'!D9:D9)=SUM('Раздел 1'!E9:J9)),"","Неверно!")</f>
      </c>
      <c r="B7" s="140" t="s">
        <v>132</v>
      </c>
      <c r="C7" s="126" t="s">
        <v>133</v>
      </c>
      <c r="D7" s="126" t="s">
        <v>500</v>
      </c>
      <c r="E7" s="126" t="str">
        <f>CONCATENATE(SUM('Раздел 1'!D9:D9),"=",SUM('Раздел 1'!E9:J9))</f>
        <v>0=0</v>
      </c>
    </row>
    <row r="8" spans="1:5" ht="25.5">
      <c r="A8" s="134">
        <f>IF((SUM('Раздел 1'!D18:D18)=SUM('Раздел 1'!E18:J18)),"","Неверно!")</f>
      </c>
      <c r="B8" s="140" t="s">
        <v>132</v>
      </c>
      <c r="C8" s="126" t="s">
        <v>134</v>
      </c>
      <c r="D8" s="126" t="s">
        <v>500</v>
      </c>
      <c r="E8" s="126" t="str">
        <f>CONCATENATE(SUM('Раздел 1'!D18:D18),"=",SUM('Раздел 1'!E18:J18))</f>
        <v>0=0</v>
      </c>
    </row>
    <row r="9" spans="1:5" ht="25.5">
      <c r="A9" s="134">
        <f>IF((SUM('Раздел 1'!D19:D19)=SUM('Раздел 1'!E19:J19)),"","Неверно!")</f>
      </c>
      <c r="B9" s="140" t="s">
        <v>132</v>
      </c>
      <c r="C9" s="126" t="s">
        <v>135</v>
      </c>
      <c r="D9" s="126" t="s">
        <v>500</v>
      </c>
      <c r="E9" s="126" t="str">
        <f>CONCATENATE(SUM('Раздел 1'!D19:D19),"=",SUM('Раздел 1'!E19:J19))</f>
        <v>0=0</v>
      </c>
    </row>
    <row r="10" spans="1:5" ht="25.5">
      <c r="A10" s="134">
        <f>IF((SUM('Раздел 1'!D20:D20)=SUM('Раздел 1'!E20:J20)),"","Неверно!")</f>
      </c>
      <c r="B10" s="140" t="s">
        <v>132</v>
      </c>
      <c r="C10" s="126" t="s">
        <v>136</v>
      </c>
      <c r="D10" s="126" t="s">
        <v>500</v>
      </c>
      <c r="E10" s="126" t="str">
        <f>CONCATENATE(SUM('Раздел 1'!D20:D20),"=",SUM('Раздел 1'!E20:J20))</f>
        <v>0=0</v>
      </c>
    </row>
    <row r="11" spans="1:5" ht="25.5">
      <c r="A11" s="134">
        <f>IF((SUM('Раздел 1'!D21:D21)=SUM('Раздел 1'!E21:J21)),"","Неверно!")</f>
      </c>
      <c r="B11" s="140" t="s">
        <v>132</v>
      </c>
      <c r="C11" s="126" t="s">
        <v>137</v>
      </c>
      <c r="D11" s="126" t="s">
        <v>500</v>
      </c>
      <c r="E11" s="126" t="str">
        <f>CONCATENATE(SUM('Раздел 1'!D21:D21),"=",SUM('Раздел 1'!E21:J21))</f>
        <v>0=0</v>
      </c>
    </row>
    <row r="12" spans="1:5" ht="25.5">
      <c r="A12" s="134">
        <f>IF((SUM('Раздел 1'!D22:D22)=SUM('Раздел 1'!E22:J22)),"","Неверно!")</f>
      </c>
      <c r="B12" s="140" t="s">
        <v>132</v>
      </c>
      <c r="C12" s="126" t="s">
        <v>138</v>
      </c>
      <c r="D12" s="126" t="s">
        <v>500</v>
      </c>
      <c r="E12" s="126" t="str">
        <f>CONCATENATE(SUM('Раздел 1'!D22:D22),"=",SUM('Раздел 1'!E22:J22))</f>
        <v>0=0</v>
      </c>
    </row>
    <row r="13" spans="1:5" ht="25.5">
      <c r="A13" s="134">
        <f>IF((SUM('Раздел 1'!D23:D23)=SUM('Раздел 1'!E23:J23)),"","Неверно!")</f>
      </c>
      <c r="B13" s="140" t="s">
        <v>132</v>
      </c>
      <c r="C13" s="126" t="s">
        <v>139</v>
      </c>
      <c r="D13" s="126" t="s">
        <v>500</v>
      </c>
      <c r="E13" s="126" t="str">
        <f>CONCATENATE(SUM('Раздел 1'!D23:D23),"=",SUM('Раздел 1'!E23:J23))</f>
        <v>0=0</v>
      </c>
    </row>
    <row r="14" spans="1:5" ht="25.5">
      <c r="A14" s="134">
        <f>IF((SUM('Раздел 1'!D24:D24)=SUM('Раздел 1'!E24:J24)),"","Неверно!")</f>
      </c>
      <c r="B14" s="140" t="s">
        <v>132</v>
      </c>
      <c r="C14" s="126" t="s">
        <v>140</v>
      </c>
      <c r="D14" s="126" t="s">
        <v>500</v>
      </c>
      <c r="E14" s="126" t="str">
        <f>CONCATENATE(SUM('Раздел 1'!D24:D24),"=",SUM('Раздел 1'!E24:J24))</f>
        <v>0=0</v>
      </c>
    </row>
    <row r="15" spans="1:5" ht="25.5">
      <c r="A15" s="134">
        <f>IF((SUM('Раздел 1'!D25:D25)=SUM('Раздел 1'!E25:J25)),"","Неверно!")</f>
      </c>
      <c r="B15" s="140" t="s">
        <v>132</v>
      </c>
      <c r="C15" s="126" t="s">
        <v>141</v>
      </c>
      <c r="D15" s="126" t="s">
        <v>500</v>
      </c>
      <c r="E15" s="126" t="str">
        <f>CONCATENATE(SUM('Раздел 1'!D25:D25),"=",SUM('Раздел 1'!E25:J25))</f>
        <v>0=0</v>
      </c>
    </row>
    <row r="16" spans="1:5" ht="25.5">
      <c r="A16" s="134">
        <f>IF((SUM('Раздел 1'!D26:D26)=SUM('Раздел 1'!E26:J26)),"","Неверно!")</f>
      </c>
      <c r="B16" s="140" t="s">
        <v>132</v>
      </c>
      <c r="C16" s="126" t="s">
        <v>142</v>
      </c>
      <c r="D16" s="126" t="s">
        <v>500</v>
      </c>
      <c r="E16" s="126" t="str">
        <f>CONCATENATE(SUM('Раздел 1'!D26:D26),"=",SUM('Раздел 1'!E26:J26))</f>
        <v>0=0</v>
      </c>
    </row>
    <row r="17" spans="1:5" ht="25.5">
      <c r="A17" s="134">
        <f>IF((SUM('Раздел 1'!D27:D27)=SUM('Раздел 1'!E27:J27)),"","Неверно!")</f>
      </c>
      <c r="B17" s="140" t="s">
        <v>132</v>
      </c>
      <c r="C17" s="126" t="s">
        <v>143</v>
      </c>
      <c r="D17" s="126" t="s">
        <v>500</v>
      </c>
      <c r="E17" s="126" t="str">
        <f>CONCATENATE(SUM('Раздел 1'!D27:D27),"=",SUM('Раздел 1'!E27:J27))</f>
        <v>0=0</v>
      </c>
    </row>
    <row r="18" spans="1:5" ht="25.5">
      <c r="A18" s="134">
        <f>IF((SUM('Раздел 1'!D10:D10)=SUM('Раздел 1'!E10:J10)),"","Неверно!")</f>
      </c>
      <c r="B18" s="140" t="s">
        <v>132</v>
      </c>
      <c r="C18" s="126" t="s">
        <v>144</v>
      </c>
      <c r="D18" s="126" t="s">
        <v>500</v>
      </c>
      <c r="E18" s="126" t="str">
        <f>CONCATENATE(SUM('Раздел 1'!D10:D10),"=",SUM('Раздел 1'!E10:J10))</f>
        <v>0=0</v>
      </c>
    </row>
    <row r="19" spans="1:5" ht="25.5">
      <c r="A19" s="134">
        <f>IF((SUM('Раздел 1'!D28:D28)=SUM('Раздел 1'!E28:J28)),"","Неверно!")</f>
      </c>
      <c r="B19" s="140" t="s">
        <v>132</v>
      </c>
      <c r="C19" s="126" t="s">
        <v>145</v>
      </c>
      <c r="D19" s="126" t="s">
        <v>500</v>
      </c>
      <c r="E19" s="126" t="str">
        <f>CONCATENATE(SUM('Раздел 1'!D28:D28),"=",SUM('Раздел 1'!E28:J28))</f>
        <v>0=0</v>
      </c>
    </row>
    <row r="20" spans="1:5" ht="25.5">
      <c r="A20" s="134">
        <f>IF((SUM('Раздел 1'!D29:D29)=SUM('Раздел 1'!E29:J29)),"","Неверно!")</f>
      </c>
      <c r="B20" s="140" t="s">
        <v>132</v>
      </c>
      <c r="C20" s="126" t="s">
        <v>146</v>
      </c>
      <c r="D20" s="126" t="s">
        <v>500</v>
      </c>
      <c r="E20" s="126" t="str">
        <f>CONCATENATE(SUM('Раздел 1'!D29:D29),"=",SUM('Раздел 1'!E29:J29))</f>
        <v>0=0</v>
      </c>
    </row>
    <row r="21" spans="1:5" ht="25.5">
      <c r="A21" s="134">
        <f>IF((SUM('Раздел 1'!D30:D30)=SUM('Раздел 1'!E30:J30)),"","Неверно!")</f>
      </c>
      <c r="B21" s="140" t="s">
        <v>132</v>
      </c>
      <c r="C21" s="126" t="s">
        <v>147</v>
      </c>
      <c r="D21" s="126" t="s">
        <v>500</v>
      </c>
      <c r="E21" s="126" t="str">
        <f>CONCATENATE(SUM('Раздел 1'!D30:D30),"=",SUM('Раздел 1'!E30:J30))</f>
        <v>0=0</v>
      </c>
    </row>
    <row r="22" spans="1:5" ht="25.5">
      <c r="A22" s="134">
        <f>IF((SUM('Раздел 1'!D31:D31)=SUM('Раздел 1'!E31:J31)),"","Неверно!")</f>
      </c>
      <c r="B22" s="140" t="s">
        <v>132</v>
      </c>
      <c r="C22" s="126" t="s">
        <v>148</v>
      </c>
      <c r="D22" s="126" t="s">
        <v>500</v>
      </c>
      <c r="E22" s="126" t="str">
        <f>CONCATENATE(SUM('Раздел 1'!D31:D31),"=",SUM('Раздел 1'!E31:J31))</f>
        <v>0=0</v>
      </c>
    </row>
    <row r="23" spans="1:5" ht="25.5">
      <c r="A23" s="134">
        <f>IF((SUM('Раздел 1'!D11:D11)=SUM('Раздел 1'!E11:J11)),"","Неверно!")</f>
      </c>
      <c r="B23" s="140" t="s">
        <v>132</v>
      </c>
      <c r="C23" s="126" t="s">
        <v>149</v>
      </c>
      <c r="D23" s="126" t="s">
        <v>500</v>
      </c>
      <c r="E23" s="126" t="str">
        <f>CONCATENATE(SUM('Раздел 1'!D11:D11),"=",SUM('Раздел 1'!E11:J11))</f>
        <v>0=0</v>
      </c>
    </row>
    <row r="24" spans="1:5" ht="25.5">
      <c r="A24" s="134">
        <f>IF((SUM('Раздел 1'!D12:D12)=SUM('Раздел 1'!E12:J12)),"","Неверно!")</f>
      </c>
      <c r="B24" s="140" t="s">
        <v>132</v>
      </c>
      <c r="C24" s="126" t="s">
        <v>150</v>
      </c>
      <c r="D24" s="126" t="s">
        <v>500</v>
      </c>
      <c r="E24" s="126" t="str">
        <f>CONCATENATE(SUM('Раздел 1'!D12:D12),"=",SUM('Раздел 1'!E12:J12))</f>
        <v>0=0</v>
      </c>
    </row>
    <row r="25" spans="1:5" ht="25.5">
      <c r="A25" s="134">
        <f>IF((SUM('Раздел 1'!D13:D13)=SUM('Раздел 1'!E13:J13)),"","Неверно!")</f>
      </c>
      <c r="B25" s="140" t="s">
        <v>132</v>
      </c>
      <c r="C25" s="126" t="s">
        <v>151</v>
      </c>
      <c r="D25" s="126" t="s">
        <v>500</v>
      </c>
      <c r="E25" s="126" t="str">
        <f>CONCATENATE(SUM('Раздел 1'!D13:D13),"=",SUM('Раздел 1'!E13:J13))</f>
        <v>0=0</v>
      </c>
    </row>
    <row r="26" spans="1:5" ht="25.5">
      <c r="A26" s="134">
        <f>IF((SUM('Раздел 1'!D14:D14)=SUM('Раздел 1'!E14:J14)),"","Неверно!")</f>
      </c>
      <c r="B26" s="140" t="s">
        <v>132</v>
      </c>
      <c r="C26" s="126" t="s">
        <v>152</v>
      </c>
      <c r="D26" s="126" t="s">
        <v>500</v>
      </c>
      <c r="E26" s="126" t="str">
        <f>CONCATENATE(SUM('Раздел 1'!D14:D14),"=",SUM('Раздел 1'!E14:J14))</f>
        <v>0=0</v>
      </c>
    </row>
    <row r="27" spans="1:5" ht="25.5">
      <c r="A27" s="134">
        <f>IF((SUM('Раздел 1'!D15:D15)=SUM('Раздел 1'!E15:J15)),"","Неверно!")</f>
      </c>
      <c r="B27" s="140" t="s">
        <v>132</v>
      </c>
      <c r="C27" s="126" t="s">
        <v>153</v>
      </c>
      <c r="D27" s="126" t="s">
        <v>500</v>
      </c>
      <c r="E27" s="126" t="str">
        <f>CONCATENATE(SUM('Раздел 1'!D15:D15),"=",SUM('Раздел 1'!E15:J15))</f>
        <v>0=0</v>
      </c>
    </row>
    <row r="28" spans="1:5" ht="25.5">
      <c r="A28" s="134">
        <f>IF((SUM('Раздел 1'!D16:D16)=SUM('Раздел 1'!E16:J16)),"","Неверно!")</f>
      </c>
      <c r="B28" s="140" t="s">
        <v>132</v>
      </c>
      <c r="C28" s="126" t="s">
        <v>154</v>
      </c>
      <c r="D28" s="126" t="s">
        <v>500</v>
      </c>
      <c r="E28" s="126" t="str">
        <f>CONCATENATE(SUM('Раздел 1'!D16:D16),"=",SUM('Раздел 1'!E16:J16))</f>
        <v>0=0</v>
      </c>
    </row>
    <row r="29" spans="1:5" ht="25.5">
      <c r="A29" s="134">
        <f>IF((SUM('Раздел 1'!D17:D17)=SUM('Раздел 1'!E17:J17)),"","Неверно!")</f>
      </c>
      <c r="B29" s="140" t="s">
        <v>132</v>
      </c>
      <c r="C29" s="126" t="s">
        <v>155</v>
      </c>
      <c r="D29" s="126" t="s">
        <v>500</v>
      </c>
      <c r="E29" s="126" t="str">
        <f>CONCATENATE(SUM('Раздел 1'!D17:D17),"=",SUM('Раздел 1'!E17:J17))</f>
        <v>0=0</v>
      </c>
    </row>
    <row r="30" spans="1:5" ht="25.5">
      <c r="A30" s="134">
        <f>IF((SUM('Раздел 1'!K9:K9)=SUM('Раздел 1'!L9:Q9)),"","Неверно!")</f>
      </c>
      <c r="B30" s="140" t="s">
        <v>156</v>
      </c>
      <c r="C30" s="126" t="s">
        <v>157</v>
      </c>
      <c r="D30" s="126" t="s">
        <v>499</v>
      </c>
      <c r="E30" s="126" t="str">
        <f>CONCATENATE(SUM('Раздел 1'!K9:K9),"=",SUM('Раздел 1'!L9:Q9))</f>
        <v>0=0</v>
      </c>
    </row>
    <row r="31" spans="1:5" ht="25.5">
      <c r="A31" s="134">
        <f>IF((SUM('Раздел 1'!K18:K18)=SUM('Раздел 1'!L18:Q18)),"","Неверно!")</f>
      </c>
      <c r="B31" s="140" t="s">
        <v>156</v>
      </c>
      <c r="C31" s="126" t="s">
        <v>158</v>
      </c>
      <c r="D31" s="126" t="s">
        <v>499</v>
      </c>
      <c r="E31" s="126" t="str">
        <f>CONCATENATE(SUM('Раздел 1'!K18:K18),"=",SUM('Раздел 1'!L18:Q18))</f>
        <v>0=0</v>
      </c>
    </row>
    <row r="32" spans="1:5" ht="25.5">
      <c r="A32" s="134">
        <f>IF((SUM('Раздел 1'!K19:K19)=SUM('Раздел 1'!L19:Q19)),"","Неверно!")</f>
      </c>
      <c r="B32" s="140" t="s">
        <v>156</v>
      </c>
      <c r="C32" s="126" t="s">
        <v>159</v>
      </c>
      <c r="D32" s="126" t="s">
        <v>499</v>
      </c>
      <c r="E32" s="126" t="str">
        <f>CONCATENATE(SUM('Раздел 1'!K19:K19),"=",SUM('Раздел 1'!L19:Q19))</f>
        <v>0=0</v>
      </c>
    </row>
    <row r="33" spans="1:5" ht="25.5">
      <c r="A33" s="134">
        <f>IF((SUM('Раздел 1'!K20:K20)=SUM('Раздел 1'!L20:Q20)),"","Неверно!")</f>
      </c>
      <c r="B33" s="140" t="s">
        <v>156</v>
      </c>
      <c r="C33" s="126" t="s">
        <v>160</v>
      </c>
      <c r="D33" s="126" t="s">
        <v>499</v>
      </c>
      <c r="E33" s="126" t="str">
        <f>CONCATENATE(SUM('Раздел 1'!K20:K20),"=",SUM('Раздел 1'!L20:Q20))</f>
        <v>0=0</v>
      </c>
    </row>
    <row r="34" spans="1:5" ht="25.5">
      <c r="A34" s="134">
        <f>IF((SUM('Раздел 1'!K21:K21)=SUM('Раздел 1'!L21:Q21)),"","Неверно!")</f>
      </c>
      <c r="B34" s="140" t="s">
        <v>156</v>
      </c>
      <c r="C34" s="126" t="s">
        <v>161</v>
      </c>
      <c r="D34" s="126" t="s">
        <v>499</v>
      </c>
      <c r="E34" s="126" t="str">
        <f>CONCATENATE(SUM('Раздел 1'!K21:K21),"=",SUM('Раздел 1'!L21:Q21))</f>
        <v>0=0</v>
      </c>
    </row>
    <row r="35" spans="1:5" ht="25.5">
      <c r="A35" s="134">
        <f>IF((SUM('Раздел 1'!K22:K22)=SUM('Раздел 1'!L22:Q22)),"","Неверно!")</f>
      </c>
      <c r="B35" s="140" t="s">
        <v>156</v>
      </c>
      <c r="C35" s="126" t="s">
        <v>162</v>
      </c>
      <c r="D35" s="126" t="s">
        <v>499</v>
      </c>
      <c r="E35" s="126" t="str">
        <f>CONCATENATE(SUM('Раздел 1'!K22:K22),"=",SUM('Раздел 1'!L22:Q22))</f>
        <v>0=0</v>
      </c>
    </row>
    <row r="36" spans="1:5" ht="25.5">
      <c r="A36" s="134">
        <f>IF((SUM('Раздел 1'!K23:K23)=SUM('Раздел 1'!L23:Q23)),"","Неверно!")</f>
      </c>
      <c r="B36" s="140" t="s">
        <v>156</v>
      </c>
      <c r="C36" s="126" t="s">
        <v>163</v>
      </c>
      <c r="D36" s="126" t="s">
        <v>499</v>
      </c>
      <c r="E36" s="126" t="str">
        <f>CONCATENATE(SUM('Раздел 1'!K23:K23),"=",SUM('Раздел 1'!L23:Q23))</f>
        <v>0=0</v>
      </c>
    </row>
    <row r="37" spans="1:5" ht="25.5">
      <c r="A37" s="134">
        <f>IF((SUM('Раздел 1'!K24:K24)=SUM('Раздел 1'!L24:Q24)),"","Неверно!")</f>
      </c>
      <c r="B37" s="140" t="s">
        <v>156</v>
      </c>
      <c r="C37" s="126" t="s">
        <v>164</v>
      </c>
      <c r="D37" s="126" t="s">
        <v>499</v>
      </c>
      <c r="E37" s="126" t="str">
        <f>CONCATENATE(SUM('Раздел 1'!K24:K24),"=",SUM('Раздел 1'!L24:Q24))</f>
        <v>0=0</v>
      </c>
    </row>
    <row r="38" spans="1:5" ht="25.5">
      <c r="A38" s="134">
        <f>IF((SUM('Раздел 1'!K25:K25)=SUM('Раздел 1'!L25:Q25)),"","Неверно!")</f>
      </c>
      <c r="B38" s="140" t="s">
        <v>156</v>
      </c>
      <c r="C38" s="126" t="s">
        <v>165</v>
      </c>
      <c r="D38" s="126" t="s">
        <v>499</v>
      </c>
      <c r="E38" s="126" t="str">
        <f>CONCATENATE(SUM('Раздел 1'!K25:K25),"=",SUM('Раздел 1'!L25:Q25))</f>
        <v>0=0</v>
      </c>
    </row>
    <row r="39" spans="1:5" ht="25.5">
      <c r="A39" s="134">
        <f>IF((SUM('Раздел 1'!K26:K26)=SUM('Раздел 1'!L26:Q26)),"","Неверно!")</f>
      </c>
      <c r="B39" s="140" t="s">
        <v>156</v>
      </c>
      <c r="C39" s="126" t="s">
        <v>166</v>
      </c>
      <c r="D39" s="126" t="s">
        <v>499</v>
      </c>
      <c r="E39" s="126" t="str">
        <f>CONCATENATE(SUM('Раздел 1'!K26:K26),"=",SUM('Раздел 1'!L26:Q26))</f>
        <v>0=0</v>
      </c>
    </row>
    <row r="40" spans="1:5" ht="25.5">
      <c r="A40" s="134">
        <f>IF((SUM('Раздел 1'!K27:K27)=SUM('Раздел 1'!L27:Q27)),"","Неверно!")</f>
      </c>
      <c r="B40" s="140" t="s">
        <v>156</v>
      </c>
      <c r="C40" s="126" t="s">
        <v>167</v>
      </c>
      <c r="D40" s="126" t="s">
        <v>499</v>
      </c>
      <c r="E40" s="126" t="str">
        <f>CONCATENATE(SUM('Раздел 1'!K27:K27),"=",SUM('Раздел 1'!L27:Q27))</f>
        <v>0=0</v>
      </c>
    </row>
    <row r="41" spans="1:5" ht="25.5">
      <c r="A41" s="134">
        <f>IF((SUM('Раздел 1'!K10:K10)=SUM('Раздел 1'!L10:Q10)),"","Неверно!")</f>
      </c>
      <c r="B41" s="140" t="s">
        <v>156</v>
      </c>
      <c r="C41" s="126" t="s">
        <v>168</v>
      </c>
      <c r="D41" s="126" t="s">
        <v>499</v>
      </c>
      <c r="E41" s="126" t="str">
        <f>CONCATENATE(SUM('Раздел 1'!K10:K10),"=",SUM('Раздел 1'!L10:Q10))</f>
        <v>0=0</v>
      </c>
    </row>
    <row r="42" spans="1:5" ht="25.5">
      <c r="A42" s="134">
        <f>IF((SUM('Раздел 1'!K28:K28)=SUM('Раздел 1'!L28:Q28)),"","Неверно!")</f>
      </c>
      <c r="B42" s="140" t="s">
        <v>156</v>
      </c>
      <c r="C42" s="126" t="s">
        <v>169</v>
      </c>
      <c r="D42" s="126" t="s">
        <v>499</v>
      </c>
      <c r="E42" s="126" t="str">
        <f>CONCATENATE(SUM('Раздел 1'!K28:K28),"=",SUM('Раздел 1'!L28:Q28))</f>
        <v>0=0</v>
      </c>
    </row>
    <row r="43" spans="1:5" ht="25.5">
      <c r="A43" s="134">
        <f>IF((SUM('Раздел 1'!K29:K29)=SUM('Раздел 1'!L29:Q29)),"","Неверно!")</f>
      </c>
      <c r="B43" s="140" t="s">
        <v>156</v>
      </c>
      <c r="C43" s="126" t="s">
        <v>170</v>
      </c>
      <c r="D43" s="126" t="s">
        <v>499</v>
      </c>
      <c r="E43" s="126" t="str">
        <f>CONCATENATE(SUM('Раздел 1'!K29:K29),"=",SUM('Раздел 1'!L29:Q29))</f>
        <v>0=0</v>
      </c>
    </row>
    <row r="44" spans="1:5" ht="25.5">
      <c r="A44" s="134">
        <f>IF((SUM('Раздел 1'!K30:K30)=SUM('Раздел 1'!L30:Q30)),"","Неверно!")</f>
      </c>
      <c r="B44" s="140" t="s">
        <v>156</v>
      </c>
      <c r="C44" s="126" t="s">
        <v>171</v>
      </c>
      <c r="D44" s="126" t="s">
        <v>499</v>
      </c>
      <c r="E44" s="126" t="str">
        <f>CONCATENATE(SUM('Раздел 1'!K30:K30),"=",SUM('Раздел 1'!L30:Q30))</f>
        <v>0=0</v>
      </c>
    </row>
    <row r="45" spans="1:5" ht="25.5">
      <c r="A45" s="134">
        <f>IF((SUM('Раздел 1'!K31:K31)=SUM('Раздел 1'!L31:Q31)),"","Неверно!")</f>
      </c>
      <c r="B45" s="140" t="s">
        <v>156</v>
      </c>
      <c r="C45" s="126" t="s">
        <v>172</v>
      </c>
      <c r="D45" s="126" t="s">
        <v>499</v>
      </c>
      <c r="E45" s="126" t="str">
        <f>CONCATENATE(SUM('Раздел 1'!K31:K31),"=",SUM('Раздел 1'!L31:Q31))</f>
        <v>0=0</v>
      </c>
    </row>
    <row r="46" spans="1:5" ht="25.5">
      <c r="A46" s="134">
        <f>IF((SUM('Раздел 1'!K11:K11)=SUM('Раздел 1'!L11:Q11)),"","Неверно!")</f>
      </c>
      <c r="B46" s="140" t="s">
        <v>156</v>
      </c>
      <c r="C46" s="126" t="s">
        <v>173</v>
      </c>
      <c r="D46" s="126" t="s">
        <v>499</v>
      </c>
      <c r="E46" s="126" t="str">
        <f>CONCATENATE(SUM('Раздел 1'!K11:K11),"=",SUM('Раздел 1'!L11:Q11))</f>
        <v>0=0</v>
      </c>
    </row>
    <row r="47" spans="1:5" ht="25.5">
      <c r="A47" s="134">
        <f>IF((SUM('Раздел 1'!K12:K12)=SUM('Раздел 1'!L12:Q12)),"","Неверно!")</f>
      </c>
      <c r="B47" s="140" t="s">
        <v>156</v>
      </c>
      <c r="C47" s="126" t="s">
        <v>174</v>
      </c>
      <c r="D47" s="126" t="s">
        <v>499</v>
      </c>
      <c r="E47" s="126" t="str">
        <f>CONCATENATE(SUM('Раздел 1'!K12:K12),"=",SUM('Раздел 1'!L12:Q12))</f>
        <v>0=0</v>
      </c>
    </row>
    <row r="48" spans="1:5" ht="25.5">
      <c r="A48" s="134">
        <f>IF((SUM('Раздел 1'!K13:K13)=SUM('Раздел 1'!L13:Q13)),"","Неверно!")</f>
      </c>
      <c r="B48" s="140" t="s">
        <v>156</v>
      </c>
      <c r="C48" s="126" t="s">
        <v>175</v>
      </c>
      <c r="D48" s="126" t="s">
        <v>499</v>
      </c>
      <c r="E48" s="126" t="str">
        <f>CONCATENATE(SUM('Раздел 1'!K13:K13),"=",SUM('Раздел 1'!L13:Q13))</f>
        <v>0=0</v>
      </c>
    </row>
    <row r="49" spans="1:5" ht="25.5">
      <c r="A49" s="134">
        <f>IF((SUM('Раздел 1'!K14:K14)=SUM('Раздел 1'!L14:Q14)),"","Неверно!")</f>
      </c>
      <c r="B49" s="140" t="s">
        <v>156</v>
      </c>
      <c r="C49" s="126" t="s">
        <v>176</v>
      </c>
      <c r="D49" s="126" t="s">
        <v>499</v>
      </c>
      <c r="E49" s="126" t="str">
        <f>CONCATENATE(SUM('Раздел 1'!K14:K14),"=",SUM('Раздел 1'!L14:Q14))</f>
        <v>0=0</v>
      </c>
    </row>
    <row r="50" spans="1:5" ht="25.5">
      <c r="A50" s="134">
        <f>IF((SUM('Раздел 1'!K15:K15)=SUM('Раздел 1'!L15:Q15)),"","Неверно!")</f>
      </c>
      <c r="B50" s="140" t="s">
        <v>156</v>
      </c>
      <c r="C50" s="126" t="s">
        <v>177</v>
      </c>
      <c r="D50" s="126" t="s">
        <v>499</v>
      </c>
      <c r="E50" s="126" t="str">
        <f>CONCATENATE(SUM('Раздел 1'!K15:K15),"=",SUM('Раздел 1'!L15:Q15))</f>
        <v>0=0</v>
      </c>
    </row>
    <row r="51" spans="1:5" ht="25.5">
      <c r="A51" s="134">
        <f>IF((SUM('Раздел 1'!K16:K16)=SUM('Раздел 1'!L16:Q16)),"","Неверно!")</f>
      </c>
      <c r="B51" s="140" t="s">
        <v>156</v>
      </c>
      <c r="C51" s="126" t="s">
        <v>178</v>
      </c>
      <c r="D51" s="126" t="s">
        <v>499</v>
      </c>
      <c r="E51" s="126" t="str">
        <f>CONCATENATE(SUM('Раздел 1'!K16:K16),"=",SUM('Раздел 1'!L16:Q16))</f>
        <v>0=0</v>
      </c>
    </row>
    <row r="52" spans="1:5" ht="25.5">
      <c r="A52" s="134">
        <f>IF((SUM('Раздел 1'!K17:K17)=SUM('Раздел 1'!L17:Q17)),"","Неверно!")</f>
      </c>
      <c r="B52" s="140" t="s">
        <v>156</v>
      </c>
      <c r="C52" s="126" t="s">
        <v>179</v>
      </c>
      <c r="D52" s="126" t="s">
        <v>499</v>
      </c>
      <c r="E52" s="126" t="str">
        <f>CONCATENATE(SUM('Раздел 1'!K17:K17),"=",SUM('Раздел 1'!L17:Q17))</f>
        <v>0=0</v>
      </c>
    </row>
    <row r="53" spans="1:5" ht="38.25">
      <c r="A53" s="134">
        <f>IF(((SUM('Разделы 2, 3, 4'!C25:C25)=0)*(SUM('Разделы 2, 3, 4'!D25:D25)=0))+((SUM('Разделы 2, 3, 4'!C25:C25)&gt;0)*(SUM('Разделы 2, 3, 4'!D25:D25)&gt;0)),"","Неверно!")</f>
      </c>
      <c r="B53" s="140" t="s">
        <v>180</v>
      </c>
      <c r="C53" s="126" t="s">
        <v>181</v>
      </c>
      <c r="D53" s="126" t="s">
        <v>504</v>
      </c>
      <c r="E53" s="126" t="str">
        <f>CONCATENATE("(",SUM('Разделы 2, 3, 4'!C25:C25),"=",0," И ",SUM('Разделы 2, 3, 4'!D25:D25),"=",0,")"," ИЛИ ","(",SUM('Разделы 2, 3, 4'!C25:C25),"&gt;",0," И ",SUM('Разделы 2, 3, 4'!D25:D25),"&gt;",0,")")</f>
        <v>(0=0 И 0=0) ИЛИ (0&gt;0 И 0&gt;0)</v>
      </c>
    </row>
    <row r="54" spans="1:5" ht="38.25">
      <c r="A54" s="134">
        <f>IF(((SUM('Разделы 2, 3, 4'!C26:C26)=0)*(SUM('Разделы 2, 3, 4'!D26:D26)=0))+((SUM('Разделы 2, 3, 4'!C26:C26)&gt;0)*(SUM('Разделы 2, 3, 4'!D26:D26)&gt;0)),"","Неверно!")</f>
      </c>
      <c r="B54" s="140" t="s">
        <v>180</v>
      </c>
      <c r="C54" s="126" t="s">
        <v>182</v>
      </c>
      <c r="D54" s="126" t="s">
        <v>504</v>
      </c>
      <c r="E54" s="12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55" spans="1:5" ht="25.5">
      <c r="A55" s="134">
        <f>IF((SUM('Разделы 2, 3, 4'!K8:K8)&lt;=SUM('Разделы 2, 3, 4'!F8:F8)),"","Неверно!")</f>
      </c>
      <c r="B55" s="140" t="s">
        <v>183</v>
      </c>
      <c r="C55" s="126" t="s">
        <v>184</v>
      </c>
      <c r="D55" s="126" t="s">
        <v>548</v>
      </c>
      <c r="E55" s="126" t="str">
        <f>CONCATENATE(SUM('Разделы 2, 3, 4'!K8:K8),"&lt;=",SUM('Разделы 2, 3, 4'!F8:F8))</f>
        <v>0&lt;=0</v>
      </c>
    </row>
    <row r="56" spans="1:5" ht="25.5">
      <c r="A56" s="134">
        <f>IF((SUM('Разделы 2, 3, 4'!K17:K17)&lt;=SUM('Разделы 2, 3, 4'!F17:F17)),"","Неверно!")</f>
      </c>
      <c r="B56" s="140" t="s">
        <v>183</v>
      </c>
      <c r="C56" s="126" t="s">
        <v>185</v>
      </c>
      <c r="D56" s="126" t="s">
        <v>548</v>
      </c>
      <c r="E56" s="126" t="str">
        <f>CONCATENATE(SUM('Разделы 2, 3, 4'!K17:K17),"&lt;=",SUM('Разделы 2, 3, 4'!F17:F17))</f>
        <v>0&lt;=0</v>
      </c>
    </row>
    <row r="57" spans="1:5" ht="25.5">
      <c r="A57" s="134">
        <f>IF((SUM('Разделы 2, 3, 4'!K18:K18)&lt;=SUM('Разделы 2, 3, 4'!F18:F18)),"","Неверно!")</f>
      </c>
      <c r="B57" s="140" t="s">
        <v>183</v>
      </c>
      <c r="C57" s="126" t="s">
        <v>186</v>
      </c>
      <c r="D57" s="126" t="s">
        <v>548</v>
      </c>
      <c r="E57" s="126" t="str">
        <f>CONCATENATE(SUM('Разделы 2, 3, 4'!K18:K18),"&lt;=",SUM('Разделы 2, 3, 4'!F18:F18))</f>
        <v>0&lt;=0</v>
      </c>
    </row>
    <row r="58" spans="1:5" ht="25.5">
      <c r="A58" s="134">
        <f>IF((SUM('Разделы 2, 3, 4'!K9:K9)&lt;=SUM('Разделы 2, 3, 4'!F9:F9)),"","Неверно!")</f>
      </c>
      <c r="B58" s="140" t="s">
        <v>183</v>
      </c>
      <c r="C58" s="126" t="s">
        <v>187</v>
      </c>
      <c r="D58" s="126" t="s">
        <v>548</v>
      </c>
      <c r="E58" s="126" t="str">
        <f>CONCATENATE(SUM('Разделы 2, 3, 4'!K9:K9),"&lt;=",SUM('Разделы 2, 3, 4'!F9:F9))</f>
        <v>0&lt;=0</v>
      </c>
    </row>
    <row r="59" spans="1:5" ht="25.5">
      <c r="A59" s="134">
        <f>IF((SUM('Разделы 2, 3, 4'!K10:K10)&lt;=SUM('Разделы 2, 3, 4'!F10:F10)),"","Неверно!")</f>
      </c>
      <c r="B59" s="140" t="s">
        <v>183</v>
      </c>
      <c r="C59" s="126" t="s">
        <v>188</v>
      </c>
      <c r="D59" s="126" t="s">
        <v>548</v>
      </c>
      <c r="E59" s="126" t="str">
        <f>CONCATENATE(SUM('Разделы 2, 3, 4'!K10:K10),"&lt;=",SUM('Разделы 2, 3, 4'!F10:F10))</f>
        <v>0&lt;=0</v>
      </c>
    </row>
    <row r="60" spans="1:5" ht="25.5">
      <c r="A60" s="134">
        <f>IF((SUM('Разделы 2, 3, 4'!K11:K11)&lt;=SUM('Разделы 2, 3, 4'!F11:F11)),"","Неверно!")</f>
      </c>
      <c r="B60" s="140" t="s">
        <v>183</v>
      </c>
      <c r="C60" s="126" t="s">
        <v>189</v>
      </c>
      <c r="D60" s="126" t="s">
        <v>548</v>
      </c>
      <c r="E60" s="126" t="str">
        <f>CONCATENATE(SUM('Разделы 2, 3, 4'!K11:K11),"&lt;=",SUM('Разделы 2, 3, 4'!F11:F11))</f>
        <v>0&lt;=0</v>
      </c>
    </row>
    <row r="61" spans="1:5" ht="25.5">
      <c r="A61" s="134">
        <f>IF((SUM('Разделы 2, 3, 4'!K12:K12)&lt;=SUM('Разделы 2, 3, 4'!F12:F12)),"","Неверно!")</f>
      </c>
      <c r="B61" s="140" t="s">
        <v>183</v>
      </c>
      <c r="C61" s="126" t="s">
        <v>190</v>
      </c>
      <c r="D61" s="126" t="s">
        <v>548</v>
      </c>
      <c r="E61" s="126" t="str">
        <f>CONCATENATE(SUM('Разделы 2, 3, 4'!K12:K12),"&lt;=",SUM('Разделы 2, 3, 4'!F12:F12))</f>
        <v>0&lt;=0</v>
      </c>
    </row>
    <row r="62" spans="1:5" ht="25.5">
      <c r="A62" s="134">
        <f>IF((SUM('Разделы 2, 3, 4'!K13:K13)&lt;=SUM('Разделы 2, 3, 4'!F13:F13)),"","Неверно!")</f>
      </c>
      <c r="B62" s="140" t="s">
        <v>183</v>
      </c>
      <c r="C62" s="126" t="s">
        <v>191</v>
      </c>
      <c r="D62" s="126" t="s">
        <v>548</v>
      </c>
      <c r="E62" s="126" t="str">
        <f>CONCATENATE(SUM('Разделы 2, 3, 4'!K13:K13),"&lt;=",SUM('Разделы 2, 3, 4'!F13:F13))</f>
        <v>0&lt;=0</v>
      </c>
    </row>
    <row r="63" spans="1:5" ht="25.5">
      <c r="A63" s="134">
        <f>IF((SUM('Разделы 2, 3, 4'!K14:K14)&lt;=SUM('Разделы 2, 3, 4'!F14:F14)),"","Неверно!")</f>
      </c>
      <c r="B63" s="140" t="s">
        <v>183</v>
      </c>
      <c r="C63" s="126" t="s">
        <v>192</v>
      </c>
      <c r="D63" s="126" t="s">
        <v>548</v>
      </c>
      <c r="E63" s="126" t="str">
        <f>CONCATENATE(SUM('Разделы 2, 3, 4'!K14:K14),"&lt;=",SUM('Разделы 2, 3, 4'!F14:F14))</f>
        <v>0&lt;=0</v>
      </c>
    </row>
    <row r="64" spans="1:5" ht="25.5">
      <c r="A64" s="134">
        <f>IF((SUM('Разделы 2, 3, 4'!K15:K15)&lt;=SUM('Разделы 2, 3, 4'!F15:F15)),"","Неверно!")</f>
      </c>
      <c r="B64" s="140" t="s">
        <v>183</v>
      </c>
      <c r="C64" s="126" t="s">
        <v>193</v>
      </c>
      <c r="D64" s="126" t="s">
        <v>548</v>
      </c>
      <c r="E64" s="126" t="str">
        <f>CONCATENATE(SUM('Разделы 2, 3, 4'!K15:K15),"&lt;=",SUM('Разделы 2, 3, 4'!F15:F15))</f>
        <v>0&lt;=0</v>
      </c>
    </row>
    <row r="65" spans="1:5" ht="25.5">
      <c r="A65" s="134">
        <f>IF((SUM('Разделы 2, 3, 4'!K16:K16)&lt;=SUM('Разделы 2, 3, 4'!F16:F16)),"","Неверно!")</f>
      </c>
      <c r="B65" s="140" t="s">
        <v>183</v>
      </c>
      <c r="C65" s="126" t="s">
        <v>194</v>
      </c>
      <c r="D65" s="126" t="s">
        <v>548</v>
      </c>
      <c r="E65" s="126" t="str">
        <f>CONCATENATE(SUM('Разделы 2, 3, 4'!K16:K16),"&lt;=",SUM('Разделы 2, 3, 4'!F16:F16))</f>
        <v>0&lt;=0</v>
      </c>
    </row>
    <row r="66" spans="1:5" ht="38.25">
      <c r="A66" s="134">
        <f>IF(((SUM('Разделы 2, 3, 4'!L8:L8)=0)*(SUM('Разделы 2, 3, 4'!M8:M8)=0))+((SUM('Разделы 2, 3, 4'!L8:L8)&gt;0)*(SUM('Разделы 2, 3, 4'!M8:M8)&gt;0)),"","Неверно!")</f>
      </c>
      <c r="B66" s="140" t="s">
        <v>195</v>
      </c>
      <c r="C66" s="126" t="s">
        <v>196</v>
      </c>
      <c r="D66" s="126" t="s">
        <v>574</v>
      </c>
      <c r="E66" s="12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67" spans="1:5" ht="38.25">
      <c r="A67" s="134">
        <f>IF(((SUM('Разделы 2, 3, 4'!L17:L17)=0)*(SUM('Разделы 2, 3, 4'!M17:M17)=0))+((SUM('Разделы 2, 3, 4'!L17:L17)&gt;0)*(SUM('Разделы 2, 3, 4'!M17:M17)&gt;0)),"","Неверно!")</f>
      </c>
      <c r="B67" s="140" t="s">
        <v>195</v>
      </c>
      <c r="C67" s="126" t="s">
        <v>197</v>
      </c>
      <c r="D67" s="126" t="s">
        <v>574</v>
      </c>
      <c r="E67" s="12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68" spans="1:5" ht="38.25">
      <c r="A68" s="134">
        <f>IF(((SUM('Разделы 2, 3, 4'!L18:L18)=0)*(SUM('Разделы 2, 3, 4'!M18:M18)=0))+((SUM('Разделы 2, 3, 4'!L18:L18)&gt;0)*(SUM('Разделы 2, 3, 4'!M18:M18)&gt;0)),"","Неверно!")</f>
      </c>
      <c r="B68" s="140" t="s">
        <v>195</v>
      </c>
      <c r="C68" s="126" t="s">
        <v>198</v>
      </c>
      <c r="D68" s="126" t="s">
        <v>574</v>
      </c>
      <c r="E68" s="12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69" spans="1:5" ht="38.25">
      <c r="A69" s="134">
        <f>IF(((SUM('Разделы 2, 3, 4'!L9:L9)=0)*(SUM('Разделы 2, 3, 4'!M9:M9)=0))+((SUM('Разделы 2, 3, 4'!L9:L9)&gt;0)*(SUM('Разделы 2, 3, 4'!M9:M9)&gt;0)),"","Неверно!")</f>
      </c>
      <c r="B69" s="140" t="s">
        <v>195</v>
      </c>
      <c r="C69" s="126" t="s">
        <v>199</v>
      </c>
      <c r="D69" s="126" t="s">
        <v>574</v>
      </c>
      <c r="E69" s="12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70" spans="1:5" ht="38.25">
      <c r="A70" s="134">
        <f>IF(((SUM('Разделы 2, 3, 4'!L10:L10)=0)*(SUM('Разделы 2, 3, 4'!M10:M10)=0))+((SUM('Разделы 2, 3, 4'!L10:L10)&gt;0)*(SUM('Разделы 2, 3, 4'!M10:M10)&gt;0)),"","Неверно!")</f>
      </c>
      <c r="B70" s="140" t="s">
        <v>195</v>
      </c>
      <c r="C70" s="126" t="s">
        <v>200</v>
      </c>
      <c r="D70" s="126" t="s">
        <v>574</v>
      </c>
      <c r="E70" s="12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71" spans="1:5" ht="38.25">
      <c r="A71" s="134">
        <f>IF(((SUM('Разделы 2, 3, 4'!L11:L11)=0)*(SUM('Разделы 2, 3, 4'!M11:M11)=0))+((SUM('Разделы 2, 3, 4'!L11:L11)&gt;0)*(SUM('Разделы 2, 3, 4'!M11:M11)&gt;0)),"","Неверно!")</f>
      </c>
      <c r="B71" s="140" t="s">
        <v>195</v>
      </c>
      <c r="C71" s="126" t="s">
        <v>201</v>
      </c>
      <c r="D71" s="126" t="s">
        <v>574</v>
      </c>
      <c r="E71" s="12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72" spans="1:5" ht="38.25">
      <c r="A72" s="134">
        <f>IF(((SUM('Разделы 2, 3, 4'!L12:L12)=0)*(SUM('Разделы 2, 3, 4'!M12:M12)=0))+((SUM('Разделы 2, 3, 4'!L12:L12)&gt;0)*(SUM('Разделы 2, 3, 4'!M12:M12)&gt;0)),"","Неверно!")</f>
      </c>
      <c r="B72" s="140" t="s">
        <v>195</v>
      </c>
      <c r="C72" s="126" t="s">
        <v>202</v>
      </c>
      <c r="D72" s="126" t="s">
        <v>574</v>
      </c>
      <c r="E72" s="12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73" spans="1:5" ht="38.25">
      <c r="A73" s="134">
        <f>IF(((SUM('Разделы 2, 3, 4'!L13:L13)=0)*(SUM('Разделы 2, 3, 4'!M13:M13)=0))+((SUM('Разделы 2, 3, 4'!L13:L13)&gt;0)*(SUM('Разделы 2, 3, 4'!M13:M13)&gt;0)),"","Неверно!")</f>
      </c>
      <c r="B73" s="140" t="s">
        <v>195</v>
      </c>
      <c r="C73" s="126" t="s">
        <v>203</v>
      </c>
      <c r="D73" s="126" t="s">
        <v>574</v>
      </c>
      <c r="E73" s="12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74" spans="1:5" ht="38.25">
      <c r="A74" s="134">
        <f>IF(((SUM('Разделы 2, 3, 4'!L14:L14)=0)*(SUM('Разделы 2, 3, 4'!M14:M14)=0))+((SUM('Разделы 2, 3, 4'!L14:L14)&gt;0)*(SUM('Разделы 2, 3, 4'!M14:M14)&gt;0)),"","Неверно!")</f>
      </c>
      <c r="B74" s="140" t="s">
        <v>195</v>
      </c>
      <c r="C74" s="126" t="s">
        <v>204</v>
      </c>
      <c r="D74" s="126" t="s">
        <v>574</v>
      </c>
      <c r="E74" s="12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75" spans="1:5" ht="38.25">
      <c r="A75" s="134">
        <f>IF(((SUM('Разделы 2, 3, 4'!L15:L15)=0)*(SUM('Разделы 2, 3, 4'!M15:M15)=0))+((SUM('Разделы 2, 3, 4'!L15:L15)&gt;0)*(SUM('Разделы 2, 3, 4'!M15:M15)&gt;0)),"","Неверно!")</f>
      </c>
      <c r="B75" s="140" t="s">
        <v>195</v>
      </c>
      <c r="C75" s="126" t="s">
        <v>205</v>
      </c>
      <c r="D75" s="126" t="s">
        <v>574</v>
      </c>
      <c r="E75" s="12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76" spans="1:5" ht="38.25">
      <c r="A76" s="134">
        <f>IF(((SUM('Разделы 2, 3, 4'!L16:L16)=0)*(SUM('Разделы 2, 3, 4'!M16:M16)=0))+((SUM('Разделы 2, 3, 4'!L16:L16)&gt;0)*(SUM('Разделы 2, 3, 4'!M16:M16)&gt;0)),"","Неверно!")</f>
      </c>
      <c r="B76" s="140" t="s">
        <v>195</v>
      </c>
      <c r="C76" s="126" t="s">
        <v>206</v>
      </c>
      <c r="D76" s="126" t="s">
        <v>574</v>
      </c>
      <c r="E76" s="12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77" spans="1:5" ht="25.5">
      <c r="A77" s="134">
        <f>IF(((SUM('Разделы 2, 3, 4'!J8:J8)=0)*(SUM('Разделы 2, 3, 4'!K8:K8)=0))+((SUM('Разделы 2, 3, 4'!J8:J8)&gt;0)*(SUM('Разделы 2, 3, 4'!K8:K8)&gt;0)),"","Неверно!")</f>
      </c>
      <c r="B77" s="140" t="s">
        <v>207</v>
      </c>
      <c r="C77" s="126" t="s">
        <v>208</v>
      </c>
      <c r="D77" s="126" t="s">
        <v>572</v>
      </c>
      <c r="E77" s="12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78" spans="1:5" ht="25.5">
      <c r="A78" s="134">
        <f>IF(((SUM('Разделы 2, 3, 4'!J17:J17)=0)*(SUM('Разделы 2, 3, 4'!K17:K17)=0))+((SUM('Разделы 2, 3, 4'!J17:J17)&gt;0)*(SUM('Разделы 2, 3, 4'!K17:K17)&gt;0)),"","Неверно!")</f>
      </c>
      <c r="B78" s="140" t="s">
        <v>207</v>
      </c>
      <c r="C78" s="126" t="s">
        <v>209</v>
      </c>
      <c r="D78" s="126" t="s">
        <v>572</v>
      </c>
      <c r="E78" s="12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79" spans="1:5" ht="25.5">
      <c r="A79" s="134">
        <f>IF(((SUM('Разделы 2, 3, 4'!J18:J18)=0)*(SUM('Разделы 2, 3, 4'!K18:K18)=0))+((SUM('Разделы 2, 3, 4'!J18:J18)&gt;0)*(SUM('Разделы 2, 3, 4'!K18:K18)&gt;0)),"","Неверно!")</f>
      </c>
      <c r="B79" s="140" t="s">
        <v>207</v>
      </c>
      <c r="C79" s="126" t="s">
        <v>210</v>
      </c>
      <c r="D79" s="126" t="s">
        <v>572</v>
      </c>
      <c r="E79" s="12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80" spans="1:5" ht="25.5">
      <c r="A80" s="134">
        <f>IF(((SUM('Разделы 2, 3, 4'!J9:J9)=0)*(SUM('Разделы 2, 3, 4'!K9:K9)=0))+((SUM('Разделы 2, 3, 4'!J9:J9)&gt;0)*(SUM('Разделы 2, 3, 4'!K9:K9)&gt;0)),"","Неверно!")</f>
      </c>
      <c r="B80" s="140" t="s">
        <v>207</v>
      </c>
      <c r="C80" s="126" t="s">
        <v>211</v>
      </c>
      <c r="D80" s="126" t="s">
        <v>572</v>
      </c>
      <c r="E80" s="12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81" spans="1:5" ht="25.5">
      <c r="A81" s="134">
        <f>IF(((SUM('Разделы 2, 3, 4'!J10:J10)=0)*(SUM('Разделы 2, 3, 4'!K10:K10)=0))+((SUM('Разделы 2, 3, 4'!J10:J10)&gt;0)*(SUM('Разделы 2, 3, 4'!K10:K10)&gt;0)),"","Неверно!")</f>
      </c>
      <c r="B81" s="140" t="s">
        <v>207</v>
      </c>
      <c r="C81" s="126" t="s">
        <v>212</v>
      </c>
      <c r="D81" s="126" t="s">
        <v>572</v>
      </c>
      <c r="E81" s="12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82" spans="1:5" ht="25.5">
      <c r="A82" s="134">
        <f>IF(((SUM('Разделы 2, 3, 4'!J11:J11)=0)*(SUM('Разделы 2, 3, 4'!K11:K11)=0))+((SUM('Разделы 2, 3, 4'!J11:J11)&gt;0)*(SUM('Разделы 2, 3, 4'!K11:K11)&gt;0)),"","Неверно!")</f>
      </c>
      <c r="B82" s="140" t="s">
        <v>207</v>
      </c>
      <c r="C82" s="126" t="s">
        <v>213</v>
      </c>
      <c r="D82" s="126" t="s">
        <v>572</v>
      </c>
      <c r="E82" s="126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83" spans="1:5" ht="25.5">
      <c r="A83" s="134">
        <f>IF(((SUM('Разделы 2, 3, 4'!J12:J12)=0)*(SUM('Разделы 2, 3, 4'!K12:K12)=0))+((SUM('Разделы 2, 3, 4'!J12:J12)&gt;0)*(SUM('Разделы 2, 3, 4'!K12:K12)&gt;0)),"","Неверно!")</f>
      </c>
      <c r="B83" s="140" t="s">
        <v>207</v>
      </c>
      <c r="C83" s="126" t="s">
        <v>214</v>
      </c>
      <c r="D83" s="126" t="s">
        <v>572</v>
      </c>
      <c r="E83" s="12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84" spans="1:5" ht="25.5">
      <c r="A84" s="134">
        <f>IF(((SUM('Разделы 2, 3, 4'!J13:J13)=0)*(SUM('Разделы 2, 3, 4'!K13:K13)=0))+((SUM('Разделы 2, 3, 4'!J13:J13)&gt;0)*(SUM('Разделы 2, 3, 4'!K13:K13)&gt;0)),"","Неверно!")</f>
      </c>
      <c r="B84" s="140" t="s">
        <v>207</v>
      </c>
      <c r="C84" s="126" t="s">
        <v>215</v>
      </c>
      <c r="D84" s="126" t="s">
        <v>572</v>
      </c>
      <c r="E84" s="12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85" spans="1:5" ht="25.5">
      <c r="A85" s="134">
        <f>IF(((SUM('Разделы 2, 3, 4'!J14:J14)=0)*(SUM('Разделы 2, 3, 4'!K14:K14)=0))+((SUM('Разделы 2, 3, 4'!J14:J14)&gt;0)*(SUM('Разделы 2, 3, 4'!K14:K14)&gt;0)),"","Неверно!")</f>
      </c>
      <c r="B85" s="140" t="s">
        <v>207</v>
      </c>
      <c r="C85" s="126" t="s">
        <v>216</v>
      </c>
      <c r="D85" s="126" t="s">
        <v>572</v>
      </c>
      <c r="E85" s="12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86" spans="1:5" ht="25.5">
      <c r="A86" s="134">
        <f>IF(((SUM('Разделы 2, 3, 4'!J15:J15)=0)*(SUM('Разделы 2, 3, 4'!K15:K15)=0))+((SUM('Разделы 2, 3, 4'!J15:J15)&gt;0)*(SUM('Разделы 2, 3, 4'!K15:K15)&gt;0)),"","Неверно!")</f>
      </c>
      <c r="B86" s="140" t="s">
        <v>207</v>
      </c>
      <c r="C86" s="126" t="s">
        <v>217</v>
      </c>
      <c r="D86" s="126" t="s">
        <v>572</v>
      </c>
      <c r="E86" s="12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87" spans="1:5" ht="25.5">
      <c r="A87" s="134">
        <f>IF(((SUM('Разделы 2, 3, 4'!J16:J16)=0)*(SUM('Разделы 2, 3, 4'!K16:K16)=0))+((SUM('Разделы 2, 3, 4'!J16:J16)&gt;0)*(SUM('Разделы 2, 3, 4'!K16:K16)&gt;0)),"","Неверно!")</f>
      </c>
      <c r="B87" s="140" t="s">
        <v>207</v>
      </c>
      <c r="C87" s="126" t="s">
        <v>218</v>
      </c>
      <c r="D87" s="126" t="s">
        <v>572</v>
      </c>
      <c r="E87" s="12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88" spans="1:5" ht="25.5">
      <c r="A88" s="134">
        <f>IF((SUM('Раздел 1'!D25:D25)=SUM('Раздел 1'!D26:D29)),"","Неверно!")</f>
      </c>
      <c r="B88" s="140" t="s">
        <v>219</v>
      </c>
      <c r="C88" s="126" t="s">
        <v>220</v>
      </c>
      <c r="D88" s="126" t="s">
        <v>505</v>
      </c>
      <c r="E88" s="126" t="str">
        <f>CONCATENATE(SUM('Раздел 1'!D25:D25),"=",SUM('Раздел 1'!D26:D29))</f>
        <v>0=0</v>
      </c>
    </row>
    <row r="89" spans="1:5" ht="25.5">
      <c r="A89" s="134">
        <f>IF((SUM('Раздел 1'!M25:M25)=SUM('Раздел 1'!M26:M29)),"","Неверно!")</f>
      </c>
      <c r="B89" s="140" t="s">
        <v>219</v>
      </c>
      <c r="C89" s="126" t="s">
        <v>221</v>
      </c>
      <c r="D89" s="126" t="s">
        <v>505</v>
      </c>
      <c r="E89" s="126" t="str">
        <f>CONCATENATE(SUM('Раздел 1'!M25:M25),"=",SUM('Раздел 1'!M26:M29))</f>
        <v>0=0</v>
      </c>
    </row>
    <row r="90" spans="1:5" ht="25.5">
      <c r="A90" s="134">
        <f>IF((SUM('Раздел 1'!N25:N25)=SUM('Раздел 1'!N26:N29)),"","Неверно!")</f>
      </c>
      <c r="B90" s="140" t="s">
        <v>219</v>
      </c>
      <c r="C90" s="126" t="s">
        <v>222</v>
      </c>
      <c r="D90" s="126" t="s">
        <v>505</v>
      </c>
      <c r="E90" s="126" t="str">
        <f>CONCATENATE(SUM('Раздел 1'!N25:N25),"=",SUM('Раздел 1'!N26:N29))</f>
        <v>0=0</v>
      </c>
    </row>
    <row r="91" spans="1:5" ht="25.5">
      <c r="A91" s="134">
        <f>IF((SUM('Раздел 1'!O25:O25)=SUM('Раздел 1'!O26:O29)),"","Неверно!")</f>
      </c>
      <c r="B91" s="140" t="s">
        <v>219</v>
      </c>
      <c r="C91" s="126" t="s">
        <v>223</v>
      </c>
      <c r="D91" s="126" t="s">
        <v>505</v>
      </c>
      <c r="E91" s="126" t="str">
        <f>CONCATENATE(SUM('Раздел 1'!O25:O25),"=",SUM('Раздел 1'!O26:O29))</f>
        <v>0=0</v>
      </c>
    </row>
    <row r="92" spans="1:5" ht="25.5">
      <c r="A92" s="134">
        <f>IF((SUM('Раздел 1'!P25:P25)=SUM('Раздел 1'!P26:P29)),"","Неверно!")</f>
      </c>
      <c r="B92" s="140" t="s">
        <v>219</v>
      </c>
      <c r="C92" s="126" t="s">
        <v>224</v>
      </c>
      <c r="D92" s="126" t="s">
        <v>505</v>
      </c>
      <c r="E92" s="126" t="str">
        <f>CONCATENATE(SUM('Раздел 1'!P25:P25),"=",SUM('Раздел 1'!P26:P29))</f>
        <v>0=0</v>
      </c>
    </row>
    <row r="93" spans="1:5" ht="25.5">
      <c r="A93" s="134">
        <f>IF((SUM('Раздел 1'!Q25:Q25)=SUM('Раздел 1'!Q26:Q29)),"","Неверно!")</f>
      </c>
      <c r="B93" s="140" t="s">
        <v>219</v>
      </c>
      <c r="C93" s="126" t="s">
        <v>225</v>
      </c>
      <c r="D93" s="126" t="s">
        <v>505</v>
      </c>
      <c r="E93" s="126" t="str">
        <f>CONCATENATE(SUM('Раздел 1'!Q25:Q25),"=",SUM('Раздел 1'!Q26:Q29))</f>
        <v>0=0</v>
      </c>
    </row>
    <row r="94" spans="1:5" ht="25.5">
      <c r="A94" s="134">
        <f>IF((SUM('Раздел 1'!E25:E25)=SUM('Раздел 1'!E26:E29)),"","Неверно!")</f>
      </c>
      <c r="B94" s="140" t="s">
        <v>219</v>
      </c>
      <c r="C94" s="126" t="s">
        <v>226</v>
      </c>
      <c r="D94" s="126" t="s">
        <v>505</v>
      </c>
      <c r="E94" s="126" t="str">
        <f>CONCATENATE(SUM('Раздел 1'!E25:E25),"=",SUM('Раздел 1'!E26:E29))</f>
        <v>0=0</v>
      </c>
    </row>
    <row r="95" spans="1:5" ht="25.5">
      <c r="A95" s="134">
        <f>IF((SUM('Раздел 1'!F25:F25)=SUM('Раздел 1'!F26:F29)),"","Неверно!")</f>
      </c>
      <c r="B95" s="140" t="s">
        <v>219</v>
      </c>
      <c r="C95" s="126" t="s">
        <v>227</v>
      </c>
      <c r="D95" s="126" t="s">
        <v>505</v>
      </c>
      <c r="E95" s="126" t="str">
        <f>CONCATENATE(SUM('Раздел 1'!F25:F25),"=",SUM('Раздел 1'!F26:F29))</f>
        <v>0=0</v>
      </c>
    </row>
    <row r="96" spans="1:5" ht="25.5">
      <c r="A96" s="134">
        <f>IF((SUM('Раздел 1'!G25:G25)=SUM('Раздел 1'!G26:G29)),"","Неверно!")</f>
      </c>
      <c r="B96" s="140" t="s">
        <v>219</v>
      </c>
      <c r="C96" s="126" t="s">
        <v>228</v>
      </c>
      <c r="D96" s="126" t="s">
        <v>505</v>
      </c>
      <c r="E96" s="126" t="str">
        <f>CONCATENATE(SUM('Раздел 1'!G25:G25),"=",SUM('Раздел 1'!G26:G29))</f>
        <v>0=0</v>
      </c>
    </row>
    <row r="97" spans="1:5" ht="25.5">
      <c r="A97" s="134">
        <f>IF((SUM('Раздел 1'!H25:H25)=SUM('Раздел 1'!H26:H29)),"","Неверно!")</f>
      </c>
      <c r="B97" s="140" t="s">
        <v>219</v>
      </c>
      <c r="C97" s="126" t="s">
        <v>229</v>
      </c>
      <c r="D97" s="126" t="s">
        <v>505</v>
      </c>
      <c r="E97" s="126" t="str">
        <f>CONCATENATE(SUM('Раздел 1'!H25:H25),"=",SUM('Раздел 1'!H26:H29))</f>
        <v>0=0</v>
      </c>
    </row>
    <row r="98" spans="1:5" ht="25.5">
      <c r="A98" s="134">
        <f>IF((SUM('Раздел 1'!I25:I25)=SUM('Раздел 1'!I26:I29)),"","Неверно!")</f>
      </c>
      <c r="B98" s="140" t="s">
        <v>219</v>
      </c>
      <c r="C98" s="126" t="s">
        <v>230</v>
      </c>
      <c r="D98" s="126" t="s">
        <v>505</v>
      </c>
      <c r="E98" s="126" t="str">
        <f>CONCATENATE(SUM('Раздел 1'!I25:I25),"=",SUM('Раздел 1'!I26:I29))</f>
        <v>0=0</v>
      </c>
    </row>
    <row r="99" spans="1:5" ht="25.5">
      <c r="A99" s="134">
        <f>IF((SUM('Раздел 1'!J25:J25)=SUM('Раздел 1'!J26:J29)),"","Неверно!")</f>
      </c>
      <c r="B99" s="140" t="s">
        <v>219</v>
      </c>
      <c r="C99" s="126" t="s">
        <v>231</v>
      </c>
      <c r="D99" s="126" t="s">
        <v>505</v>
      </c>
      <c r="E99" s="126" t="str">
        <f>CONCATENATE(SUM('Раздел 1'!J25:J25),"=",SUM('Раздел 1'!J26:J29))</f>
        <v>0=0</v>
      </c>
    </row>
    <row r="100" spans="1:5" ht="25.5">
      <c r="A100" s="134">
        <f>IF((SUM('Раздел 1'!K25:K25)=SUM('Раздел 1'!K26:K29)),"","Неверно!")</f>
      </c>
      <c r="B100" s="140" t="s">
        <v>219</v>
      </c>
      <c r="C100" s="126" t="s">
        <v>232</v>
      </c>
      <c r="D100" s="126" t="s">
        <v>505</v>
      </c>
      <c r="E100" s="126" t="str">
        <f>CONCATENATE(SUM('Раздел 1'!K25:K25),"=",SUM('Раздел 1'!K26:K29))</f>
        <v>0=0</v>
      </c>
    </row>
    <row r="101" spans="1:5" ht="25.5">
      <c r="A101" s="134">
        <f>IF((SUM('Раздел 1'!L25:L25)=SUM('Раздел 1'!L26:L29)),"","Неверно!")</f>
      </c>
      <c r="B101" s="140" t="s">
        <v>219</v>
      </c>
      <c r="C101" s="126" t="s">
        <v>233</v>
      </c>
      <c r="D101" s="126" t="s">
        <v>505</v>
      </c>
      <c r="E101" s="126" t="str">
        <f>CONCATENATE(SUM('Раздел 1'!L25:L25),"=",SUM('Раздел 1'!L26:L29))</f>
        <v>0=0</v>
      </c>
    </row>
    <row r="102" spans="1:5" ht="25.5">
      <c r="A102" s="134">
        <f>IF((SUM('Разделы 5, 6, 7'!C23:C23)&gt;0),"","Неверно!")</f>
      </c>
      <c r="B102" s="140" t="s">
        <v>234</v>
      </c>
      <c r="C102" s="126" t="s">
        <v>235</v>
      </c>
      <c r="D102" s="126" t="s">
        <v>507</v>
      </c>
      <c r="E102" s="126" t="str">
        <f>CONCATENATE(SUM('Разделы 5, 6, 7'!C23:C23),"&gt;",0)</f>
        <v>77&gt;0</v>
      </c>
    </row>
    <row r="103" spans="1:5" ht="25.5">
      <c r="A103" s="134">
        <f>IF((SUM('Разделы 5, 6, 7'!C24:C24)&gt;0),"","Неверно!")</f>
      </c>
      <c r="B103" s="140" t="s">
        <v>234</v>
      </c>
      <c r="C103" s="126" t="s">
        <v>236</v>
      </c>
      <c r="D103" s="126" t="s">
        <v>507</v>
      </c>
      <c r="E103" s="126" t="str">
        <f>CONCATENATE(SUM('Разделы 5, 6, 7'!C24:C24),"&gt;",0)</f>
        <v>1&gt;0</v>
      </c>
    </row>
    <row r="104" spans="1:5" ht="38.25">
      <c r="A104" s="134">
        <f>IF((SUM('Раздел 1'!D18:D18)=SUM('Раздел 1'!D19:D24)),"","Неверно!")</f>
      </c>
      <c r="B104" s="140" t="s">
        <v>237</v>
      </c>
      <c r="C104" s="126" t="s">
        <v>238</v>
      </c>
      <c r="D104" s="126" t="s">
        <v>506</v>
      </c>
      <c r="E104" s="126" t="str">
        <f>CONCATENATE(SUM('Раздел 1'!D18:D18),"=",SUM('Раздел 1'!D19:D24))</f>
        <v>0=0</v>
      </c>
    </row>
    <row r="105" spans="1:5" ht="38.25">
      <c r="A105" s="134">
        <f>IF((SUM('Раздел 1'!M18:M18)=SUM('Раздел 1'!M19:M24)),"","Неверно!")</f>
      </c>
      <c r="B105" s="140" t="s">
        <v>237</v>
      </c>
      <c r="C105" s="126" t="s">
        <v>239</v>
      </c>
      <c r="D105" s="126" t="s">
        <v>506</v>
      </c>
      <c r="E105" s="126" t="str">
        <f>CONCATENATE(SUM('Раздел 1'!M18:M18),"=",SUM('Раздел 1'!M19:M24))</f>
        <v>0=0</v>
      </c>
    </row>
    <row r="106" spans="1:5" ht="38.25">
      <c r="A106" s="134">
        <f>IF((SUM('Раздел 1'!N18:N18)=SUM('Раздел 1'!N19:N24)),"","Неверно!")</f>
      </c>
      <c r="B106" s="140" t="s">
        <v>237</v>
      </c>
      <c r="C106" s="126" t="s">
        <v>240</v>
      </c>
      <c r="D106" s="126" t="s">
        <v>506</v>
      </c>
      <c r="E106" s="126" t="str">
        <f>CONCATENATE(SUM('Раздел 1'!N18:N18),"=",SUM('Раздел 1'!N19:N24))</f>
        <v>0=0</v>
      </c>
    </row>
    <row r="107" spans="1:5" ht="38.25">
      <c r="A107" s="134">
        <f>IF((SUM('Раздел 1'!O18:O18)=SUM('Раздел 1'!O19:O24)),"","Неверно!")</f>
      </c>
      <c r="B107" s="140" t="s">
        <v>237</v>
      </c>
      <c r="C107" s="126" t="s">
        <v>241</v>
      </c>
      <c r="D107" s="126" t="s">
        <v>506</v>
      </c>
      <c r="E107" s="126" t="str">
        <f>CONCATENATE(SUM('Раздел 1'!O18:O18),"=",SUM('Раздел 1'!O19:O24))</f>
        <v>0=0</v>
      </c>
    </row>
    <row r="108" spans="1:5" ht="38.25">
      <c r="A108" s="134">
        <f>IF((SUM('Раздел 1'!P18:P18)=SUM('Раздел 1'!P19:P24)),"","Неверно!")</f>
      </c>
      <c r="B108" s="140" t="s">
        <v>237</v>
      </c>
      <c r="C108" s="126" t="s">
        <v>242</v>
      </c>
      <c r="D108" s="126" t="s">
        <v>506</v>
      </c>
      <c r="E108" s="126" t="str">
        <f>CONCATENATE(SUM('Раздел 1'!P18:P18),"=",SUM('Раздел 1'!P19:P24))</f>
        <v>0=0</v>
      </c>
    </row>
    <row r="109" spans="1:5" ht="38.25">
      <c r="A109" s="134">
        <f>IF((SUM('Раздел 1'!Q18:Q18)=SUM('Раздел 1'!Q19:Q24)),"","Неверно!")</f>
      </c>
      <c r="B109" s="140" t="s">
        <v>237</v>
      </c>
      <c r="C109" s="126" t="s">
        <v>243</v>
      </c>
      <c r="D109" s="126" t="s">
        <v>506</v>
      </c>
      <c r="E109" s="126" t="str">
        <f>CONCATENATE(SUM('Раздел 1'!Q18:Q18),"=",SUM('Раздел 1'!Q19:Q24))</f>
        <v>0=0</v>
      </c>
    </row>
    <row r="110" spans="1:5" ht="38.25">
      <c r="A110" s="134">
        <f>IF((SUM('Раздел 1'!E18:E18)=SUM('Раздел 1'!E19:E24)),"","Неверно!")</f>
      </c>
      <c r="B110" s="140" t="s">
        <v>237</v>
      </c>
      <c r="C110" s="126" t="s">
        <v>244</v>
      </c>
      <c r="D110" s="126" t="s">
        <v>506</v>
      </c>
      <c r="E110" s="126" t="str">
        <f>CONCATENATE(SUM('Раздел 1'!E18:E18),"=",SUM('Раздел 1'!E19:E24))</f>
        <v>0=0</v>
      </c>
    </row>
    <row r="111" spans="1:5" ht="38.25">
      <c r="A111" s="134">
        <f>IF((SUM('Раздел 1'!F18:F18)=SUM('Раздел 1'!F19:F24)),"","Неверно!")</f>
      </c>
      <c r="B111" s="140" t="s">
        <v>237</v>
      </c>
      <c r="C111" s="126" t="s">
        <v>245</v>
      </c>
      <c r="D111" s="126" t="s">
        <v>506</v>
      </c>
      <c r="E111" s="126" t="str">
        <f>CONCATENATE(SUM('Раздел 1'!F18:F18),"=",SUM('Раздел 1'!F19:F24))</f>
        <v>0=0</v>
      </c>
    </row>
    <row r="112" spans="1:5" ht="38.25">
      <c r="A112" s="134">
        <f>IF((SUM('Раздел 1'!G18:G18)=SUM('Раздел 1'!G19:G24)),"","Неверно!")</f>
      </c>
      <c r="B112" s="140" t="s">
        <v>237</v>
      </c>
      <c r="C112" s="126" t="s">
        <v>246</v>
      </c>
      <c r="D112" s="126" t="s">
        <v>506</v>
      </c>
      <c r="E112" s="126" t="str">
        <f>CONCATENATE(SUM('Раздел 1'!G18:G18),"=",SUM('Раздел 1'!G19:G24))</f>
        <v>0=0</v>
      </c>
    </row>
    <row r="113" spans="1:5" ht="38.25">
      <c r="A113" s="134">
        <f>IF((SUM('Раздел 1'!H18:H18)=SUM('Раздел 1'!H19:H24)),"","Неверно!")</f>
      </c>
      <c r="B113" s="140" t="s">
        <v>237</v>
      </c>
      <c r="C113" s="126" t="s">
        <v>247</v>
      </c>
      <c r="D113" s="126" t="s">
        <v>506</v>
      </c>
      <c r="E113" s="126" t="str">
        <f>CONCATENATE(SUM('Раздел 1'!H18:H18),"=",SUM('Раздел 1'!H19:H24))</f>
        <v>0=0</v>
      </c>
    </row>
    <row r="114" spans="1:5" ht="38.25">
      <c r="A114" s="134">
        <f>IF((SUM('Раздел 1'!I18:I18)=SUM('Раздел 1'!I19:I24)),"","Неверно!")</f>
      </c>
      <c r="B114" s="140" t="s">
        <v>237</v>
      </c>
      <c r="C114" s="126" t="s">
        <v>248</v>
      </c>
      <c r="D114" s="126" t="s">
        <v>506</v>
      </c>
      <c r="E114" s="126" t="str">
        <f>CONCATENATE(SUM('Раздел 1'!I18:I18),"=",SUM('Раздел 1'!I19:I24))</f>
        <v>0=0</v>
      </c>
    </row>
    <row r="115" spans="1:5" ht="38.25">
      <c r="A115" s="134">
        <f>IF((SUM('Раздел 1'!J18:J18)=SUM('Раздел 1'!J19:J24)),"","Неверно!")</f>
      </c>
      <c r="B115" s="140" t="s">
        <v>237</v>
      </c>
      <c r="C115" s="126" t="s">
        <v>249</v>
      </c>
      <c r="D115" s="126" t="s">
        <v>506</v>
      </c>
      <c r="E115" s="126" t="str">
        <f>CONCATENATE(SUM('Раздел 1'!J18:J18),"=",SUM('Раздел 1'!J19:J24))</f>
        <v>0=0</v>
      </c>
    </row>
    <row r="116" spans="1:5" ht="38.25">
      <c r="A116" s="134">
        <f>IF((SUM('Раздел 1'!K18:K18)=SUM('Раздел 1'!K19:K24)),"","Неверно!")</f>
      </c>
      <c r="B116" s="140" t="s">
        <v>237</v>
      </c>
      <c r="C116" s="126" t="s">
        <v>250</v>
      </c>
      <c r="D116" s="126" t="s">
        <v>506</v>
      </c>
      <c r="E116" s="126" t="str">
        <f>CONCATENATE(SUM('Раздел 1'!K18:K18),"=",SUM('Раздел 1'!K19:K24))</f>
        <v>0=0</v>
      </c>
    </row>
    <row r="117" spans="1:5" ht="38.25">
      <c r="A117" s="134">
        <f>IF((SUM('Раздел 1'!L18:L18)=SUM('Раздел 1'!L19:L24)),"","Неверно!")</f>
      </c>
      <c r="B117" s="140" t="s">
        <v>237</v>
      </c>
      <c r="C117" s="126" t="s">
        <v>251</v>
      </c>
      <c r="D117" s="126" t="s">
        <v>506</v>
      </c>
      <c r="E117" s="126" t="str">
        <f>CONCATENATE(SUM('Раздел 1'!L18:L18),"=",SUM('Раздел 1'!L19:L24))</f>
        <v>0=0</v>
      </c>
    </row>
    <row r="118" spans="1:5" ht="25.5">
      <c r="A118" s="134">
        <f>IF((SUM('Разделы 2, 3, 4'!M8:M8)&lt;=SUM('Разделы 2, 3, 4'!G8:G8)),"","Неверно!")</f>
      </c>
      <c r="B118" s="140" t="s">
        <v>252</v>
      </c>
      <c r="C118" s="126" t="s">
        <v>253</v>
      </c>
      <c r="D118" s="126" t="s">
        <v>546</v>
      </c>
      <c r="E118" s="126" t="str">
        <f>CONCATENATE(SUM('Разделы 2, 3, 4'!M8:M8),"&lt;=",SUM('Разделы 2, 3, 4'!G8:G8))</f>
        <v>0&lt;=0</v>
      </c>
    </row>
    <row r="119" spans="1:5" ht="25.5">
      <c r="A119" s="134">
        <f>IF((SUM('Разделы 2, 3, 4'!M17:M17)&lt;=SUM('Разделы 2, 3, 4'!G17:G17)),"","Неверно!")</f>
      </c>
      <c r="B119" s="140" t="s">
        <v>252</v>
      </c>
      <c r="C119" s="126" t="s">
        <v>254</v>
      </c>
      <c r="D119" s="126" t="s">
        <v>546</v>
      </c>
      <c r="E119" s="126" t="str">
        <f>CONCATENATE(SUM('Разделы 2, 3, 4'!M17:M17),"&lt;=",SUM('Разделы 2, 3, 4'!G17:G17))</f>
        <v>0&lt;=0</v>
      </c>
    </row>
    <row r="120" spans="1:5" ht="25.5">
      <c r="A120" s="134">
        <f>IF((SUM('Разделы 2, 3, 4'!M18:M18)&lt;=SUM('Разделы 2, 3, 4'!G18:G18)),"","Неверно!")</f>
      </c>
      <c r="B120" s="140" t="s">
        <v>252</v>
      </c>
      <c r="C120" s="126" t="s">
        <v>255</v>
      </c>
      <c r="D120" s="126" t="s">
        <v>546</v>
      </c>
      <c r="E120" s="126" t="str">
        <f>CONCATENATE(SUM('Разделы 2, 3, 4'!M18:M18),"&lt;=",SUM('Разделы 2, 3, 4'!G18:G18))</f>
        <v>0&lt;=0</v>
      </c>
    </row>
    <row r="121" spans="1:5" ht="25.5">
      <c r="A121" s="134">
        <f>IF((SUM('Разделы 2, 3, 4'!M9:M9)&lt;=SUM('Разделы 2, 3, 4'!G9:G9)),"","Неверно!")</f>
      </c>
      <c r="B121" s="140" t="s">
        <v>252</v>
      </c>
      <c r="C121" s="126" t="s">
        <v>256</v>
      </c>
      <c r="D121" s="126" t="s">
        <v>546</v>
      </c>
      <c r="E121" s="126" t="str">
        <f>CONCATENATE(SUM('Разделы 2, 3, 4'!M9:M9),"&lt;=",SUM('Разделы 2, 3, 4'!G9:G9))</f>
        <v>0&lt;=0</v>
      </c>
    </row>
    <row r="122" spans="1:5" ht="25.5">
      <c r="A122" s="134">
        <f>IF((SUM('Разделы 2, 3, 4'!M10:M10)&lt;=SUM('Разделы 2, 3, 4'!G10:G10)),"","Неверно!")</f>
      </c>
      <c r="B122" s="140" t="s">
        <v>252</v>
      </c>
      <c r="C122" s="126" t="s">
        <v>257</v>
      </c>
      <c r="D122" s="126" t="s">
        <v>546</v>
      </c>
      <c r="E122" s="126" t="str">
        <f>CONCATENATE(SUM('Разделы 2, 3, 4'!M10:M10),"&lt;=",SUM('Разделы 2, 3, 4'!G10:G10))</f>
        <v>0&lt;=0</v>
      </c>
    </row>
    <row r="123" spans="1:5" ht="25.5">
      <c r="A123" s="134">
        <f>IF((SUM('Разделы 2, 3, 4'!M11:M11)&lt;=SUM('Разделы 2, 3, 4'!G11:G11)),"","Неверно!")</f>
      </c>
      <c r="B123" s="140" t="s">
        <v>252</v>
      </c>
      <c r="C123" s="126" t="s">
        <v>258</v>
      </c>
      <c r="D123" s="126" t="s">
        <v>546</v>
      </c>
      <c r="E123" s="126" t="str">
        <f>CONCATENATE(SUM('Разделы 2, 3, 4'!M11:M11),"&lt;=",SUM('Разделы 2, 3, 4'!G11:G11))</f>
        <v>0&lt;=0</v>
      </c>
    </row>
    <row r="124" spans="1:5" ht="25.5">
      <c r="A124" s="134">
        <f>IF((SUM('Разделы 2, 3, 4'!M12:M12)&lt;=SUM('Разделы 2, 3, 4'!G12:G12)),"","Неверно!")</f>
      </c>
      <c r="B124" s="140" t="s">
        <v>252</v>
      </c>
      <c r="C124" s="126" t="s">
        <v>259</v>
      </c>
      <c r="D124" s="126" t="s">
        <v>546</v>
      </c>
      <c r="E124" s="126" t="str">
        <f>CONCATENATE(SUM('Разделы 2, 3, 4'!M12:M12),"&lt;=",SUM('Разделы 2, 3, 4'!G12:G12))</f>
        <v>0&lt;=0</v>
      </c>
    </row>
    <row r="125" spans="1:5" ht="25.5">
      <c r="A125" s="134">
        <f>IF((SUM('Разделы 2, 3, 4'!M13:M13)&lt;=SUM('Разделы 2, 3, 4'!G13:G13)),"","Неверно!")</f>
      </c>
      <c r="B125" s="140" t="s">
        <v>252</v>
      </c>
      <c r="C125" s="126" t="s">
        <v>260</v>
      </c>
      <c r="D125" s="126" t="s">
        <v>546</v>
      </c>
      <c r="E125" s="126" t="str">
        <f>CONCATENATE(SUM('Разделы 2, 3, 4'!M13:M13),"&lt;=",SUM('Разделы 2, 3, 4'!G13:G13))</f>
        <v>0&lt;=0</v>
      </c>
    </row>
    <row r="126" spans="1:5" ht="25.5">
      <c r="A126" s="134">
        <f>IF((SUM('Разделы 2, 3, 4'!M14:M14)&lt;=SUM('Разделы 2, 3, 4'!G14:G14)),"","Неверно!")</f>
      </c>
      <c r="B126" s="140" t="s">
        <v>252</v>
      </c>
      <c r="C126" s="126" t="s">
        <v>261</v>
      </c>
      <c r="D126" s="126" t="s">
        <v>546</v>
      </c>
      <c r="E126" s="126" t="str">
        <f>CONCATENATE(SUM('Разделы 2, 3, 4'!M14:M14),"&lt;=",SUM('Разделы 2, 3, 4'!G14:G14))</f>
        <v>0&lt;=0</v>
      </c>
    </row>
    <row r="127" spans="1:5" ht="25.5">
      <c r="A127" s="134">
        <f>IF((SUM('Разделы 2, 3, 4'!M15:M15)&lt;=SUM('Разделы 2, 3, 4'!G15:G15)),"","Неверно!")</f>
      </c>
      <c r="B127" s="140" t="s">
        <v>252</v>
      </c>
      <c r="C127" s="126" t="s">
        <v>262</v>
      </c>
      <c r="D127" s="126" t="s">
        <v>546</v>
      </c>
      <c r="E127" s="126" t="str">
        <f>CONCATENATE(SUM('Разделы 2, 3, 4'!M15:M15),"&lt;=",SUM('Разделы 2, 3, 4'!G15:G15))</f>
        <v>0&lt;=0</v>
      </c>
    </row>
    <row r="128" spans="1:5" ht="25.5">
      <c r="A128" s="134">
        <f>IF((SUM('Разделы 2, 3, 4'!M16:M16)&lt;=SUM('Разделы 2, 3, 4'!G16:G16)),"","Неверно!")</f>
      </c>
      <c r="B128" s="140" t="s">
        <v>252</v>
      </c>
      <c r="C128" s="126" t="s">
        <v>263</v>
      </c>
      <c r="D128" s="126" t="s">
        <v>546</v>
      </c>
      <c r="E128" s="126" t="str">
        <f>CONCATENATE(SUM('Разделы 2, 3, 4'!M16:M16),"&lt;=",SUM('Разделы 2, 3, 4'!G16:G16))</f>
        <v>0&lt;=0</v>
      </c>
    </row>
    <row r="129" spans="1:5" ht="38.25">
      <c r="A129" s="134">
        <f>IF(((SUM('Разделы 2, 3, 4'!C31:C31)=0)*(SUM('Разделы 2, 3, 4'!D31:D31)=0))+((SUM('Разделы 2, 3, 4'!C31:C31)&gt;0)*(SUM('Разделы 2, 3, 4'!D31:D31)&gt;0)),"","Неверно!")</f>
      </c>
      <c r="B129" s="140" t="s">
        <v>264</v>
      </c>
      <c r="C129" s="126" t="s">
        <v>265</v>
      </c>
      <c r="D129" s="126" t="s">
        <v>501</v>
      </c>
      <c r="E129" s="126" t="str">
        <f>CONCATENATE("(",SUM('Разделы 2, 3, 4'!C31:C31),"=",0," И ",SUM('Разделы 2, 3, 4'!D31:D31),"=",0,")"," ИЛИ ","(",SUM('Разделы 2, 3, 4'!C31:C31),"&gt;",0," И ",SUM('Разделы 2, 3, 4'!D31:D31),"&gt;",0,")")</f>
        <v>(0=0 И 0=0) ИЛИ (0&gt;0 И 0&gt;0)</v>
      </c>
    </row>
    <row r="130" spans="1:5" ht="38.25">
      <c r="A130" s="134">
        <f>IF(((SUM('Разделы 2, 3, 4'!C32:C32)=0)*(SUM('Разделы 2, 3, 4'!D32:D32)=0))+((SUM('Разделы 2, 3, 4'!C32:C32)&gt;0)*(SUM('Разделы 2, 3, 4'!D32:D32)&gt;0)),"","Неверно!")</f>
      </c>
      <c r="B130" s="140" t="s">
        <v>264</v>
      </c>
      <c r="C130" s="126" t="s">
        <v>266</v>
      </c>
      <c r="D130" s="126" t="s">
        <v>501</v>
      </c>
      <c r="E130" s="12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31" spans="1:5" ht="38.25">
      <c r="A131" s="134">
        <f>IF((SUM('Разделы 5, 6, 7'!C21:C21)&lt;=SUM('Разделы 5, 6, 7'!C20:C20)),"","Неверно!")</f>
      </c>
      <c r="B131" s="140" t="s">
        <v>267</v>
      </c>
      <c r="C131" s="126" t="s">
        <v>268</v>
      </c>
      <c r="D131" s="126" t="s">
        <v>530</v>
      </c>
      <c r="E131" s="126" t="str">
        <f>CONCATENATE(SUM('Разделы 5, 6, 7'!C21:C21),"&lt;=",SUM('Разделы 5, 6, 7'!C20:C20))</f>
        <v>0&lt;=23</v>
      </c>
    </row>
    <row r="132" spans="1:5" ht="38.25">
      <c r="A132" s="134">
        <f>IF((SUM('Разделы 5, 6, 7'!D21:D21)&lt;=SUM('Разделы 5, 6, 7'!D20:D20)),"","Неверно!")</f>
      </c>
      <c r="B132" s="140" t="s">
        <v>267</v>
      </c>
      <c r="C132" s="126" t="s">
        <v>269</v>
      </c>
      <c r="D132" s="126" t="s">
        <v>530</v>
      </c>
      <c r="E132" s="126" t="str">
        <f>CONCATENATE(SUM('Разделы 5, 6, 7'!D21:D21),"&lt;=",SUM('Разделы 5, 6, 7'!D20:D20))</f>
        <v>0&lt;=0</v>
      </c>
    </row>
    <row r="133" spans="1:5" ht="38.25">
      <c r="A133" s="134">
        <f>IF((SUM('Разделы 5, 6, 7'!E21:E21)&lt;=SUM('Разделы 5, 6, 7'!E20:E20)),"","Неверно!")</f>
      </c>
      <c r="B133" s="140" t="s">
        <v>267</v>
      </c>
      <c r="C133" s="126" t="s">
        <v>270</v>
      </c>
      <c r="D133" s="126" t="s">
        <v>530</v>
      </c>
      <c r="E133" s="126" t="str">
        <f>CONCATENATE(SUM('Разделы 5, 6, 7'!E21:E21),"&lt;=",SUM('Разделы 5, 6, 7'!E20:E20))</f>
        <v>0&lt;=15</v>
      </c>
    </row>
    <row r="134" spans="1:5" ht="38.25">
      <c r="A134" s="134">
        <f>IF((SUM('Разделы 5, 6, 7'!F21:F21)&lt;=SUM('Разделы 5, 6, 7'!F20:F20)),"","Неверно!")</f>
      </c>
      <c r="B134" s="140" t="s">
        <v>267</v>
      </c>
      <c r="C134" s="126" t="s">
        <v>271</v>
      </c>
      <c r="D134" s="126" t="s">
        <v>530</v>
      </c>
      <c r="E134" s="126" t="str">
        <f>CONCATENATE(SUM('Разделы 5, 6, 7'!F21:F21),"&lt;=",SUM('Разделы 5, 6, 7'!F20:F20))</f>
        <v>0&lt;=8</v>
      </c>
    </row>
    <row r="135" spans="1:5" ht="38.25">
      <c r="A135" s="134">
        <f>IF((SUM('Разделы 5, 6, 7'!G21:G21)&lt;=SUM('Разделы 5, 6, 7'!G20:G20)),"","Неверно!")</f>
      </c>
      <c r="B135" s="140" t="s">
        <v>267</v>
      </c>
      <c r="C135" s="126" t="s">
        <v>272</v>
      </c>
      <c r="D135" s="126" t="s">
        <v>530</v>
      </c>
      <c r="E135" s="126" t="str">
        <f>CONCATENATE(SUM('Разделы 5, 6, 7'!G21:G21),"&lt;=",SUM('Разделы 5, 6, 7'!G20:G20))</f>
        <v>0&lt;=0</v>
      </c>
    </row>
    <row r="136" spans="1:5" ht="25.5">
      <c r="A136" s="134">
        <f>IF(((SUM('Разделы 2, 3, 4'!E25:E25)=0)*(SUM('Разделы 2, 3, 4'!F25:F25)=0))+((SUM('Разделы 2, 3, 4'!E25:E25)&gt;0)*(SUM('Разделы 2, 3, 4'!F25:F25)&gt;0)),"","Неверно!")</f>
      </c>
      <c r="B136" s="140" t="s">
        <v>273</v>
      </c>
      <c r="C136" s="126" t="s">
        <v>274</v>
      </c>
      <c r="D136" s="126" t="s">
        <v>508</v>
      </c>
      <c r="E136" s="126" t="str">
        <f>CONCATENATE("(",SUM('Разделы 2, 3, 4'!E25:E25),"=",0," И ",SUM('Разделы 2, 3, 4'!F25:F25),"=",0,")"," ИЛИ ","(",SUM('Разделы 2, 3, 4'!E25:E25),"&gt;",0," И ",SUM('Разделы 2, 3, 4'!F25:F25),"&gt;",0,")")</f>
        <v>(0=0 И 0=0) ИЛИ (0&gt;0 И 0&gt;0)</v>
      </c>
    </row>
    <row r="137" spans="1:5" ht="25.5">
      <c r="A137" s="134">
        <f>IF(((SUM('Разделы 2, 3, 4'!E26:E26)=0)*(SUM('Разделы 2, 3, 4'!F26:F26)=0))+((SUM('Разделы 2, 3, 4'!E26:E26)&gt;0)*(SUM('Разделы 2, 3, 4'!F26:F26)&gt;0)),"","Неверно!")</f>
      </c>
      <c r="B137" s="140" t="s">
        <v>273</v>
      </c>
      <c r="C137" s="126" t="s">
        <v>275</v>
      </c>
      <c r="D137" s="126" t="s">
        <v>508</v>
      </c>
      <c r="E137" s="12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38" spans="1:5" ht="25.5">
      <c r="A138" s="134">
        <f>IF((SUM('Разделы 2, 3, 4'!I8:I8)&lt;=SUM('Разделы 2, 3, 4'!E8:E8)),"","Неверно!")</f>
      </c>
      <c r="B138" s="140" t="s">
        <v>276</v>
      </c>
      <c r="C138" s="126" t="s">
        <v>277</v>
      </c>
      <c r="D138" s="126" t="s">
        <v>547</v>
      </c>
      <c r="E138" s="126" t="str">
        <f>CONCATENATE(SUM('Разделы 2, 3, 4'!I8:I8),"&lt;=",SUM('Разделы 2, 3, 4'!E8:E8))</f>
        <v>0&lt;=0</v>
      </c>
    </row>
    <row r="139" spans="1:5" ht="25.5">
      <c r="A139" s="134">
        <f>IF((SUM('Разделы 2, 3, 4'!I17:I17)&lt;=SUM('Разделы 2, 3, 4'!E17:E17)),"","Неверно!")</f>
      </c>
      <c r="B139" s="140" t="s">
        <v>276</v>
      </c>
      <c r="C139" s="126" t="s">
        <v>278</v>
      </c>
      <c r="D139" s="126" t="s">
        <v>547</v>
      </c>
      <c r="E139" s="126" t="str">
        <f>CONCATENATE(SUM('Разделы 2, 3, 4'!I17:I17),"&lt;=",SUM('Разделы 2, 3, 4'!E17:E17))</f>
        <v>0&lt;=0</v>
      </c>
    </row>
    <row r="140" spans="1:5" ht="25.5">
      <c r="A140" s="134">
        <f>IF((SUM('Разделы 2, 3, 4'!I18:I18)&lt;=SUM('Разделы 2, 3, 4'!E18:E18)),"","Неверно!")</f>
      </c>
      <c r="B140" s="140" t="s">
        <v>276</v>
      </c>
      <c r="C140" s="126" t="s">
        <v>279</v>
      </c>
      <c r="D140" s="126" t="s">
        <v>547</v>
      </c>
      <c r="E140" s="126" t="str">
        <f>CONCATENATE(SUM('Разделы 2, 3, 4'!I18:I18),"&lt;=",SUM('Разделы 2, 3, 4'!E18:E18))</f>
        <v>0&lt;=0</v>
      </c>
    </row>
    <row r="141" spans="1:5" ht="25.5">
      <c r="A141" s="134">
        <f>IF((SUM('Разделы 2, 3, 4'!I9:I9)&lt;=SUM('Разделы 2, 3, 4'!E9:E9)),"","Неверно!")</f>
      </c>
      <c r="B141" s="140" t="s">
        <v>276</v>
      </c>
      <c r="C141" s="126" t="s">
        <v>280</v>
      </c>
      <c r="D141" s="126" t="s">
        <v>547</v>
      </c>
      <c r="E141" s="126" t="str">
        <f>CONCATENATE(SUM('Разделы 2, 3, 4'!I9:I9),"&lt;=",SUM('Разделы 2, 3, 4'!E9:E9))</f>
        <v>0&lt;=0</v>
      </c>
    </row>
    <row r="142" spans="1:5" ht="25.5">
      <c r="A142" s="134">
        <f>IF((SUM('Разделы 2, 3, 4'!I10:I10)&lt;=SUM('Разделы 2, 3, 4'!E10:E10)),"","Неверно!")</f>
      </c>
      <c r="B142" s="140" t="s">
        <v>276</v>
      </c>
      <c r="C142" s="126" t="s">
        <v>281</v>
      </c>
      <c r="D142" s="126" t="s">
        <v>547</v>
      </c>
      <c r="E142" s="126" t="str">
        <f>CONCATENATE(SUM('Разделы 2, 3, 4'!I10:I10),"&lt;=",SUM('Разделы 2, 3, 4'!E10:E10))</f>
        <v>0&lt;=0</v>
      </c>
    </row>
    <row r="143" spans="1:5" ht="25.5">
      <c r="A143" s="134">
        <f>IF((SUM('Разделы 2, 3, 4'!I11:I11)&lt;=SUM('Разделы 2, 3, 4'!E11:E11)),"","Неверно!")</f>
      </c>
      <c r="B143" s="140" t="s">
        <v>276</v>
      </c>
      <c r="C143" s="126" t="s">
        <v>282</v>
      </c>
      <c r="D143" s="126" t="s">
        <v>547</v>
      </c>
      <c r="E143" s="126" t="str">
        <f>CONCATENATE(SUM('Разделы 2, 3, 4'!I11:I11),"&lt;=",SUM('Разделы 2, 3, 4'!E11:E11))</f>
        <v>0&lt;=0</v>
      </c>
    </row>
    <row r="144" spans="1:5" ht="25.5">
      <c r="A144" s="134">
        <f>IF((SUM('Разделы 2, 3, 4'!I12:I12)&lt;=SUM('Разделы 2, 3, 4'!E12:E12)),"","Неверно!")</f>
      </c>
      <c r="B144" s="140" t="s">
        <v>276</v>
      </c>
      <c r="C144" s="126" t="s">
        <v>283</v>
      </c>
      <c r="D144" s="126" t="s">
        <v>547</v>
      </c>
      <c r="E144" s="126" t="str">
        <f>CONCATENATE(SUM('Разделы 2, 3, 4'!I12:I12),"&lt;=",SUM('Разделы 2, 3, 4'!E12:E12))</f>
        <v>0&lt;=0</v>
      </c>
    </row>
    <row r="145" spans="1:5" ht="25.5">
      <c r="A145" s="134">
        <f>IF((SUM('Разделы 2, 3, 4'!I13:I13)&lt;=SUM('Разделы 2, 3, 4'!E13:E13)),"","Неверно!")</f>
      </c>
      <c r="B145" s="140" t="s">
        <v>276</v>
      </c>
      <c r="C145" s="126" t="s">
        <v>284</v>
      </c>
      <c r="D145" s="126" t="s">
        <v>547</v>
      </c>
      <c r="E145" s="126" t="str">
        <f>CONCATENATE(SUM('Разделы 2, 3, 4'!I13:I13),"&lt;=",SUM('Разделы 2, 3, 4'!E13:E13))</f>
        <v>0&lt;=0</v>
      </c>
    </row>
    <row r="146" spans="1:5" ht="25.5">
      <c r="A146" s="134">
        <f>IF((SUM('Разделы 2, 3, 4'!I14:I14)&lt;=SUM('Разделы 2, 3, 4'!E14:E14)),"","Неверно!")</f>
      </c>
      <c r="B146" s="140" t="s">
        <v>276</v>
      </c>
      <c r="C146" s="126" t="s">
        <v>285</v>
      </c>
      <c r="D146" s="126" t="s">
        <v>547</v>
      </c>
      <c r="E146" s="126" t="str">
        <f>CONCATENATE(SUM('Разделы 2, 3, 4'!I14:I14),"&lt;=",SUM('Разделы 2, 3, 4'!E14:E14))</f>
        <v>0&lt;=0</v>
      </c>
    </row>
    <row r="147" spans="1:5" ht="25.5">
      <c r="A147" s="134">
        <f>IF((SUM('Разделы 2, 3, 4'!I15:I15)&lt;=SUM('Разделы 2, 3, 4'!E15:E15)),"","Неверно!")</f>
      </c>
      <c r="B147" s="140" t="s">
        <v>276</v>
      </c>
      <c r="C147" s="126" t="s">
        <v>286</v>
      </c>
      <c r="D147" s="126" t="s">
        <v>547</v>
      </c>
      <c r="E147" s="126" t="str">
        <f>CONCATENATE(SUM('Разделы 2, 3, 4'!I15:I15),"&lt;=",SUM('Разделы 2, 3, 4'!E15:E15))</f>
        <v>0&lt;=0</v>
      </c>
    </row>
    <row r="148" spans="1:5" ht="25.5">
      <c r="A148" s="134">
        <f>IF((SUM('Разделы 2, 3, 4'!I16:I16)&lt;=SUM('Разделы 2, 3, 4'!E16:E16)),"","Неверно!")</f>
      </c>
      <c r="B148" s="140" t="s">
        <v>276</v>
      </c>
      <c r="C148" s="126" t="s">
        <v>287</v>
      </c>
      <c r="D148" s="126" t="s">
        <v>547</v>
      </c>
      <c r="E148" s="126" t="str">
        <f>CONCATENATE(SUM('Разделы 2, 3, 4'!I16:I16),"&lt;=",SUM('Разделы 2, 3, 4'!E16:E16))</f>
        <v>0&lt;=0</v>
      </c>
    </row>
    <row r="149" spans="1:5" ht="25.5">
      <c r="A149" s="134">
        <f>IF((SUM('Разделы 2, 3, 4'!C8:M18)&gt;0),"","Неверно!")</f>
      </c>
      <c r="B149" s="140" t="s">
        <v>288</v>
      </c>
      <c r="C149" s="126" t="s">
        <v>289</v>
      </c>
      <c r="D149" s="126" t="s">
        <v>579</v>
      </c>
      <c r="E149" s="126" t="str">
        <f>CONCATENATE(SUM('Разделы 2, 3, 4'!C8:M18),"&gt;",0)</f>
        <v>23700&gt;0</v>
      </c>
    </row>
    <row r="150" spans="1:5" ht="38.25">
      <c r="A150" s="134">
        <f>IF(((SUM('Разделы 2, 3, 4'!H8:H8)=0)*(SUM('Разделы 2, 3, 4'!I8:I8)=0))+((SUM('Разделы 2, 3, 4'!H8:H8)&gt;0)*(SUM('Разделы 2, 3, 4'!I8:I8)&gt;0)),"","Неверно!")</f>
      </c>
      <c r="B150" s="140" t="s">
        <v>290</v>
      </c>
      <c r="C150" s="126" t="s">
        <v>291</v>
      </c>
      <c r="D150" s="126" t="s">
        <v>575</v>
      </c>
      <c r="E150" s="126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151" spans="1:5" ht="38.25">
      <c r="A151" s="134">
        <f>IF(((SUM('Разделы 2, 3, 4'!H17:H17)=0)*(SUM('Разделы 2, 3, 4'!I17:I17)=0))+((SUM('Разделы 2, 3, 4'!H17:H17)&gt;0)*(SUM('Разделы 2, 3, 4'!I17:I17)&gt;0)),"","Неверно!")</f>
      </c>
      <c r="B151" s="140" t="s">
        <v>290</v>
      </c>
      <c r="C151" s="126" t="s">
        <v>292</v>
      </c>
      <c r="D151" s="126" t="s">
        <v>575</v>
      </c>
      <c r="E151" s="126" t="str">
        <f>CONCATENATE("(",SUM('Разделы 2, 3, 4'!H17:H17),"=",0," И ",SUM('Разделы 2, 3, 4'!I17:I17),"=",0,")"," ИЛИ ","(",SUM('Разделы 2, 3, 4'!H17:H17),"&gt;",0," И ",SUM('Разделы 2, 3, 4'!I17:I17),"&gt;",0,")")</f>
        <v>(0=0 И 0=0) ИЛИ (0&gt;0 И 0&gt;0)</v>
      </c>
    </row>
    <row r="152" spans="1:5" ht="38.25">
      <c r="A152" s="134">
        <f>IF(((SUM('Разделы 2, 3, 4'!H18:H18)=0)*(SUM('Разделы 2, 3, 4'!I18:I18)=0))+((SUM('Разделы 2, 3, 4'!H18:H18)&gt;0)*(SUM('Разделы 2, 3, 4'!I18:I18)&gt;0)),"","Неверно!")</f>
      </c>
      <c r="B152" s="140" t="s">
        <v>290</v>
      </c>
      <c r="C152" s="126" t="s">
        <v>293</v>
      </c>
      <c r="D152" s="126" t="s">
        <v>575</v>
      </c>
      <c r="E152" s="126" t="str">
        <f>CONCATENATE("(",SUM('Разделы 2, 3, 4'!H18:H18),"=",0," И ",SUM('Разделы 2, 3, 4'!I18:I18),"=",0,")"," ИЛИ ","(",SUM('Разделы 2, 3, 4'!H18:H18),"&gt;",0," И ",SUM('Разделы 2, 3, 4'!I18:I18),"&gt;",0,")")</f>
        <v>(0=0 И 0=0) ИЛИ (0&gt;0 И 0&gt;0)</v>
      </c>
    </row>
    <row r="153" spans="1:5" ht="38.25">
      <c r="A153" s="134">
        <f>IF(((SUM('Разделы 2, 3, 4'!H9:H9)=0)*(SUM('Разделы 2, 3, 4'!I9:I9)=0))+((SUM('Разделы 2, 3, 4'!H9:H9)&gt;0)*(SUM('Разделы 2, 3, 4'!I9:I9)&gt;0)),"","Неверно!")</f>
      </c>
      <c r="B153" s="140" t="s">
        <v>290</v>
      </c>
      <c r="C153" s="126" t="s">
        <v>294</v>
      </c>
      <c r="D153" s="126" t="s">
        <v>575</v>
      </c>
      <c r="E153" s="126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154" spans="1:5" ht="38.25">
      <c r="A154" s="134">
        <f>IF(((SUM('Разделы 2, 3, 4'!H10:H10)=0)*(SUM('Разделы 2, 3, 4'!I10:I10)=0))+((SUM('Разделы 2, 3, 4'!H10:H10)&gt;0)*(SUM('Разделы 2, 3, 4'!I10:I10)&gt;0)),"","Неверно!")</f>
      </c>
      <c r="B154" s="140" t="s">
        <v>290</v>
      </c>
      <c r="C154" s="126" t="s">
        <v>295</v>
      </c>
      <c r="D154" s="126" t="s">
        <v>575</v>
      </c>
      <c r="E154" s="126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155" spans="1:5" ht="38.25">
      <c r="A155" s="134">
        <f>IF(((SUM('Разделы 2, 3, 4'!H11:H11)=0)*(SUM('Разделы 2, 3, 4'!I11:I11)=0))+((SUM('Разделы 2, 3, 4'!H11:H11)&gt;0)*(SUM('Разделы 2, 3, 4'!I11:I11)&gt;0)),"","Неверно!")</f>
      </c>
      <c r="B155" s="140" t="s">
        <v>290</v>
      </c>
      <c r="C155" s="126" t="s">
        <v>296</v>
      </c>
      <c r="D155" s="126" t="s">
        <v>575</v>
      </c>
      <c r="E155" s="126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156" spans="1:5" ht="38.25">
      <c r="A156" s="134">
        <f>IF(((SUM('Разделы 2, 3, 4'!H12:H12)=0)*(SUM('Разделы 2, 3, 4'!I12:I12)=0))+((SUM('Разделы 2, 3, 4'!H12:H12)&gt;0)*(SUM('Разделы 2, 3, 4'!I12:I12)&gt;0)),"","Неверно!")</f>
      </c>
      <c r="B156" s="140" t="s">
        <v>290</v>
      </c>
      <c r="C156" s="126" t="s">
        <v>297</v>
      </c>
      <c r="D156" s="126" t="s">
        <v>575</v>
      </c>
      <c r="E156" s="126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157" spans="1:5" ht="38.25">
      <c r="A157" s="134">
        <f>IF(((SUM('Разделы 2, 3, 4'!H13:H13)=0)*(SUM('Разделы 2, 3, 4'!I13:I13)=0))+((SUM('Разделы 2, 3, 4'!H13:H13)&gt;0)*(SUM('Разделы 2, 3, 4'!I13:I13)&gt;0)),"","Неверно!")</f>
      </c>
      <c r="B157" s="140" t="s">
        <v>290</v>
      </c>
      <c r="C157" s="126" t="s">
        <v>298</v>
      </c>
      <c r="D157" s="126" t="s">
        <v>575</v>
      </c>
      <c r="E157" s="126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158" spans="1:5" ht="38.25">
      <c r="A158" s="134">
        <f>IF(((SUM('Разделы 2, 3, 4'!H14:H14)=0)*(SUM('Разделы 2, 3, 4'!I14:I14)=0))+((SUM('Разделы 2, 3, 4'!H14:H14)&gt;0)*(SUM('Разделы 2, 3, 4'!I14:I14)&gt;0)),"","Неверно!")</f>
      </c>
      <c r="B158" s="140" t="s">
        <v>290</v>
      </c>
      <c r="C158" s="126" t="s">
        <v>299</v>
      </c>
      <c r="D158" s="126" t="s">
        <v>575</v>
      </c>
      <c r="E158" s="126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159" spans="1:5" ht="38.25">
      <c r="A159" s="134">
        <f>IF(((SUM('Разделы 2, 3, 4'!H15:H15)=0)*(SUM('Разделы 2, 3, 4'!I15:I15)=0))+((SUM('Разделы 2, 3, 4'!H15:H15)&gt;0)*(SUM('Разделы 2, 3, 4'!I15:I15)&gt;0)),"","Неверно!")</f>
      </c>
      <c r="B159" s="140" t="s">
        <v>290</v>
      </c>
      <c r="C159" s="126" t="s">
        <v>300</v>
      </c>
      <c r="D159" s="126" t="s">
        <v>575</v>
      </c>
      <c r="E159" s="126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160" spans="1:5" ht="38.25">
      <c r="A160" s="134">
        <f>IF(((SUM('Разделы 2, 3, 4'!H16:H16)=0)*(SUM('Разделы 2, 3, 4'!I16:I16)=0))+((SUM('Разделы 2, 3, 4'!H16:H16)&gt;0)*(SUM('Разделы 2, 3, 4'!I16:I16)&gt;0)),"","Неверно!")</f>
      </c>
      <c r="B160" s="140" t="s">
        <v>290</v>
      </c>
      <c r="C160" s="126" t="s">
        <v>301</v>
      </c>
      <c r="D160" s="126" t="s">
        <v>575</v>
      </c>
      <c r="E160" s="126" t="str">
        <f>CONCATENATE("(",SUM('Разделы 2, 3, 4'!H16:H16),"=",0," И ",SUM('Разделы 2, 3, 4'!I16:I16),"=",0,")"," ИЛИ ","(",SUM('Разделы 2, 3, 4'!H16:H16),"&gt;",0," И ",SUM('Разделы 2, 3, 4'!I16:I16),"&gt;",0,")")</f>
        <v>(0=0 И 0=0) ИЛИ (0&gt;0 И 0&gt;0)</v>
      </c>
    </row>
    <row r="161" spans="1:5" ht="25.5">
      <c r="A161" s="134">
        <f>IF((SUM('Разделы 5, 6, 7'!C20:C20)=SUM('Разделы 5, 6, 7'!C16:C19)),"","Неверно!")</f>
      </c>
      <c r="B161" s="140" t="s">
        <v>302</v>
      </c>
      <c r="C161" s="126" t="s">
        <v>303</v>
      </c>
      <c r="D161" s="126" t="s">
        <v>576</v>
      </c>
      <c r="E161" s="126" t="str">
        <f>CONCATENATE(SUM('Разделы 5, 6, 7'!C20:C20),"=",SUM('Разделы 5, 6, 7'!C16:C19))</f>
        <v>23=23</v>
      </c>
    </row>
    <row r="162" spans="1:5" ht="25.5">
      <c r="A162" s="134">
        <f>IF((SUM('Разделы 5, 6, 7'!D20:D20)=SUM('Разделы 5, 6, 7'!D16:D19)),"","Неверно!")</f>
      </c>
      <c r="B162" s="140" t="s">
        <v>302</v>
      </c>
      <c r="C162" s="126" t="s">
        <v>304</v>
      </c>
      <c r="D162" s="126" t="s">
        <v>576</v>
      </c>
      <c r="E162" s="126" t="str">
        <f>CONCATENATE(SUM('Разделы 5, 6, 7'!D20:D20),"=",SUM('Разделы 5, 6, 7'!D16:D19))</f>
        <v>0=0</v>
      </c>
    </row>
    <row r="163" spans="1:5" ht="25.5">
      <c r="A163" s="134">
        <f>IF((SUM('Разделы 5, 6, 7'!E20:E20)=SUM('Разделы 5, 6, 7'!E16:E19)),"","Неверно!")</f>
      </c>
      <c r="B163" s="140" t="s">
        <v>302</v>
      </c>
      <c r="C163" s="126" t="s">
        <v>305</v>
      </c>
      <c r="D163" s="126" t="s">
        <v>576</v>
      </c>
      <c r="E163" s="126" t="str">
        <f>CONCATENATE(SUM('Разделы 5, 6, 7'!E20:E20),"=",SUM('Разделы 5, 6, 7'!E16:E19))</f>
        <v>15=15</v>
      </c>
    </row>
    <row r="164" spans="1:5" ht="25.5">
      <c r="A164" s="134">
        <f>IF((SUM('Разделы 5, 6, 7'!F20:F20)=SUM('Разделы 5, 6, 7'!F16:F19)),"","Неверно!")</f>
      </c>
      <c r="B164" s="140" t="s">
        <v>302</v>
      </c>
      <c r="C164" s="126" t="s">
        <v>306</v>
      </c>
      <c r="D164" s="126" t="s">
        <v>576</v>
      </c>
      <c r="E164" s="126" t="str">
        <f>CONCATENATE(SUM('Разделы 5, 6, 7'!F20:F20),"=",SUM('Разделы 5, 6, 7'!F16:F19))</f>
        <v>8=8</v>
      </c>
    </row>
    <row r="165" spans="1:5" ht="25.5">
      <c r="A165" s="134">
        <f>IF((SUM('Разделы 5, 6, 7'!G20:G20)=SUM('Разделы 5, 6, 7'!G16:G19)),"","Неверно!")</f>
      </c>
      <c r="B165" s="140" t="s">
        <v>302</v>
      </c>
      <c r="C165" s="126" t="s">
        <v>307</v>
      </c>
      <c r="D165" s="126" t="s">
        <v>576</v>
      </c>
      <c r="E165" s="126" t="str">
        <f>CONCATENATE(SUM('Разделы 5, 6, 7'!G20:G20),"=",SUM('Разделы 5, 6, 7'!G16:G19))</f>
        <v>0=0</v>
      </c>
    </row>
    <row r="166" spans="1:5" ht="25.5">
      <c r="A166" s="134">
        <f>IF((SUM('Разделы 2, 3, 4'!C17:C17)=0),"","Неверно!")</f>
      </c>
      <c r="B166" s="140" t="s">
        <v>308</v>
      </c>
      <c r="C166" s="126" t="s">
        <v>309</v>
      </c>
      <c r="D166" s="126" t="s">
        <v>578</v>
      </c>
      <c r="E166" s="126" t="str">
        <f>CONCATENATE(SUM('Разделы 2, 3, 4'!C17:C17),"=",0)</f>
        <v>0=0</v>
      </c>
    </row>
    <row r="167" spans="1:5" ht="25.5">
      <c r="A167" s="134">
        <f>IF((SUM('Разделы 2, 3, 4'!C16:C16)=0),"","Неверно!")</f>
      </c>
      <c r="B167" s="140" t="s">
        <v>308</v>
      </c>
      <c r="C167" s="126" t="s">
        <v>310</v>
      </c>
      <c r="D167" s="126" t="s">
        <v>578</v>
      </c>
      <c r="E167" s="126" t="str">
        <f>CONCATENATE(SUM('Разделы 2, 3, 4'!C16:C16),"=",0)</f>
        <v>0=0</v>
      </c>
    </row>
    <row r="168" spans="1:5" ht="25.5">
      <c r="A168" s="134">
        <f>IF((SUM('Раздел 1'!D9:D9)=SUM('Раздел 1'!D10:D15)),"","Неверно!")</f>
      </c>
      <c r="B168" s="140" t="s">
        <v>311</v>
      </c>
      <c r="C168" s="126" t="s">
        <v>312</v>
      </c>
      <c r="D168" s="126" t="s">
        <v>503</v>
      </c>
      <c r="E168" s="126" t="str">
        <f>CONCATENATE(SUM('Раздел 1'!D9:D9),"=",SUM('Раздел 1'!D10:D15))</f>
        <v>0=0</v>
      </c>
    </row>
    <row r="169" spans="1:5" ht="25.5">
      <c r="A169" s="134">
        <f>IF((SUM('Раздел 1'!M9:M9)=SUM('Раздел 1'!M10:M15)),"","Неверно!")</f>
      </c>
      <c r="B169" s="140" t="s">
        <v>311</v>
      </c>
      <c r="C169" s="126" t="s">
        <v>313</v>
      </c>
      <c r="D169" s="126" t="s">
        <v>503</v>
      </c>
      <c r="E169" s="126" t="str">
        <f>CONCATENATE(SUM('Раздел 1'!M9:M9),"=",SUM('Раздел 1'!M10:M15))</f>
        <v>0=0</v>
      </c>
    </row>
    <row r="170" spans="1:5" ht="25.5">
      <c r="A170" s="134">
        <f>IF((SUM('Раздел 1'!N9:N9)=SUM('Раздел 1'!N10:N15)),"","Неверно!")</f>
      </c>
      <c r="B170" s="140" t="s">
        <v>311</v>
      </c>
      <c r="C170" s="126" t="s">
        <v>314</v>
      </c>
      <c r="D170" s="126" t="s">
        <v>503</v>
      </c>
      <c r="E170" s="126" t="str">
        <f>CONCATENATE(SUM('Раздел 1'!N9:N9),"=",SUM('Раздел 1'!N10:N15))</f>
        <v>0=0</v>
      </c>
    </row>
    <row r="171" spans="1:5" ht="25.5">
      <c r="A171" s="134">
        <f>IF((SUM('Раздел 1'!O9:O9)=SUM('Раздел 1'!O10:O15)),"","Неверно!")</f>
      </c>
      <c r="B171" s="140" t="s">
        <v>311</v>
      </c>
      <c r="C171" s="126" t="s">
        <v>315</v>
      </c>
      <c r="D171" s="126" t="s">
        <v>503</v>
      </c>
      <c r="E171" s="126" t="str">
        <f>CONCATENATE(SUM('Раздел 1'!O9:O9),"=",SUM('Раздел 1'!O10:O15))</f>
        <v>0=0</v>
      </c>
    </row>
    <row r="172" spans="1:5" ht="25.5">
      <c r="A172" s="134">
        <f>IF((SUM('Раздел 1'!P9:P9)=SUM('Раздел 1'!P10:P15)),"","Неверно!")</f>
      </c>
      <c r="B172" s="140" t="s">
        <v>311</v>
      </c>
      <c r="C172" s="126" t="s">
        <v>316</v>
      </c>
      <c r="D172" s="126" t="s">
        <v>503</v>
      </c>
      <c r="E172" s="126" t="str">
        <f>CONCATENATE(SUM('Раздел 1'!P9:P9),"=",SUM('Раздел 1'!P10:P15))</f>
        <v>0=0</v>
      </c>
    </row>
    <row r="173" spans="1:5" ht="25.5">
      <c r="A173" s="134">
        <f>IF((SUM('Раздел 1'!Q9:Q9)=SUM('Раздел 1'!Q10:Q15)),"","Неверно!")</f>
      </c>
      <c r="B173" s="140" t="s">
        <v>311</v>
      </c>
      <c r="C173" s="126" t="s">
        <v>317</v>
      </c>
      <c r="D173" s="126" t="s">
        <v>503</v>
      </c>
      <c r="E173" s="126" t="str">
        <f>CONCATENATE(SUM('Раздел 1'!Q9:Q9),"=",SUM('Раздел 1'!Q10:Q15))</f>
        <v>0=0</v>
      </c>
    </row>
    <row r="174" spans="1:5" ht="25.5">
      <c r="A174" s="134">
        <f>IF((SUM('Раздел 1'!E9:E9)=SUM('Раздел 1'!E10:E15)),"","Неверно!")</f>
      </c>
      <c r="B174" s="140" t="s">
        <v>311</v>
      </c>
      <c r="C174" s="126" t="s">
        <v>318</v>
      </c>
      <c r="D174" s="126" t="s">
        <v>503</v>
      </c>
      <c r="E174" s="126" t="str">
        <f>CONCATENATE(SUM('Раздел 1'!E9:E9),"=",SUM('Раздел 1'!E10:E15))</f>
        <v>0=0</v>
      </c>
    </row>
    <row r="175" spans="1:5" ht="25.5">
      <c r="A175" s="134">
        <f>IF((SUM('Раздел 1'!F9:F9)=SUM('Раздел 1'!F10:F15)),"","Неверно!")</f>
      </c>
      <c r="B175" s="140" t="s">
        <v>311</v>
      </c>
      <c r="C175" s="126" t="s">
        <v>319</v>
      </c>
      <c r="D175" s="126" t="s">
        <v>503</v>
      </c>
      <c r="E175" s="126" t="str">
        <f>CONCATENATE(SUM('Раздел 1'!F9:F9),"=",SUM('Раздел 1'!F10:F15))</f>
        <v>0=0</v>
      </c>
    </row>
    <row r="176" spans="1:5" ht="25.5">
      <c r="A176" s="134">
        <f>IF((SUM('Раздел 1'!G9:G9)=SUM('Раздел 1'!G10:G15)),"","Неверно!")</f>
      </c>
      <c r="B176" s="140" t="s">
        <v>311</v>
      </c>
      <c r="C176" s="126" t="s">
        <v>320</v>
      </c>
      <c r="D176" s="126" t="s">
        <v>503</v>
      </c>
      <c r="E176" s="126" t="str">
        <f>CONCATENATE(SUM('Раздел 1'!G9:G9),"=",SUM('Раздел 1'!G10:G15))</f>
        <v>0=0</v>
      </c>
    </row>
    <row r="177" spans="1:5" ht="25.5">
      <c r="A177" s="134">
        <f>IF((SUM('Раздел 1'!H9:H9)=SUM('Раздел 1'!H10:H15)),"","Неверно!")</f>
      </c>
      <c r="B177" s="140" t="s">
        <v>311</v>
      </c>
      <c r="C177" s="126" t="s">
        <v>321</v>
      </c>
      <c r="D177" s="126" t="s">
        <v>503</v>
      </c>
      <c r="E177" s="126" t="str">
        <f>CONCATENATE(SUM('Раздел 1'!H9:H9),"=",SUM('Раздел 1'!H10:H15))</f>
        <v>0=0</v>
      </c>
    </row>
    <row r="178" spans="1:5" ht="25.5">
      <c r="A178" s="134">
        <f>IF((SUM('Раздел 1'!I9:I9)=SUM('Раздел 1'!I10:I15)),"","Неверно!")</f>
      </c>
      <c r="B178" s="140" t="s">
        <v>311</v>
      </c>
      <c r="C178" s="126" t="s">
        <v>322</v>
      </c>
      <c r="D178" s="126" t="s">
        <v>503</v>
      </c>
      <c r="E178" s="126" t="str">
        <f>CONCATENATE(SUM('Раздел 1'!I9:I9),"=",SUM('Раздел 1'!I10:I15))</f>
        <v>0=0</v>
      </c>
    </row>
    <row r="179" spans="1:5" ht="25.5">
      <c r="A179" s="134">
        <f>IF((SUM('Раздел 1'!J9:J9)=SUM('Раздел 1'!J10:J15)),"","Неверно!")</f>
      </c>
      <c r="B179" s="140" t="s">
        <v>311</v>
      </c>
      <c r="C179" s="126" t="s">
        <v>323</v>
      </c>
      <c r="D179" s="126" t="s">
        <v>503</v>
      </c>
      <c r="E179" s="126" t="str">
        <f>CONCATENATE(SUM('Раздел 1'!J9:J9),"=",SUM('Раздел 1'!J10:J15))</f>
        <v>0=0</v>
      </c>
    </row>
    <row r="180" spans="1:5" ht="25.5">
      <c r="A180" s="134">
        <f>IF((SUM('Раздел 1'!K9:K9)=SUM('Раздел 1'!K10:K15)),"","Неверно!")</f>
      </c>
      <c r="B180" s="140" t="s">
        <v>311</v>
      </c>
      <c r="C180" s="126" t="s">
        <v>324</v>
      </c>
      <c r="D180" s="126" t="s">
        <v>503</v>
      </c>
      <c r="E180" s="126" t="str">
        <f>CONCATENATE(SUM('Раздел 1'!K9:K9),"=",SUM('Раздел 1'!K10:K15))</f>
        <v>0=0</v>
      </c>
    </row>
    <row r="181" spans="1:5" ht="25.5">
      <c r="A181" s="134">
        <f>IF((SUM('Раздел 1'!L9:L9)=SUM('Раздел 1'!L10:L15)),"","Неверно!")</f>
      </c>
      <c r="B181" s="140" t="s">
        <v>311</v>
      </c>
      <c r="C181" s="126" t="s">
        <v>325</v>
      </c>
      <c r="D181" s="126" t="s">
        <v>503</v>
      </c>
      <c r="E181" s="126" t="str">
        <f>CONCATENATE(SUM('Раздел 1'!L9:L9),"=",SUM('Раздел 1'!L10:L15))</f>
        <v>0=0</v>
      </c>
    </row>
    <row r="182" spans="1:5" ht="25.5">
      <c r="A182" s="134">
        <f>IF((SUM('Разделы 5, 6, 7'!C16:C16)=SUM('Разделы 5, 6, 7'!D16:G16)),"","Неверно!")</f>
      </c>
      <c r="B182" s="140" t="s">
        <v>326</v>
      </c>
      <c r="C182" s="126" t="s">
        <v>327</v>
      </c>
      <c r="D182" s="126" t="s">
        <v>573</v>
      </c>
      <c r="E182" s="126" t="str">
        <f>CONCATENATE(SUM('Разделы 5, 6, 7'!C16:C16),"=",SUM('Разделы 5, 6, 7'!D16:G16))</f>
        <v>14=14</v>
      </c>
    </row>
    <row r="183" spans="1:5" ht="25.5">
      <c r="A183" s="134">
        <f>IF((SUM('Разделы 5, 6, 7'!C17:C17)=SUM('Разделы 5, 6, 7'!D17:G17)),"","Неверно!")</f>
      </c>
      <c r="B183" s="140" t="s">
        <v>326</v>
      </c>
      <c r="C183" s="126" t="s">
        <v>328</v>
      </c>
      <c r="D183" s="126" t="s">
        <v>573</v>
      </c>
      <c r="E183" s="126" t="str">
        <f>CONCATENATE(SUM('Разделы 5, 6, 7'!C17:C17),"=",SUM('Разделы 5, 6, 7'!D17:G17))</f>
        <v>3=3</v>
      </c>
    </row>
    <row r="184" spans="1:5" ht="25.5">
      <c r="A184" s="134">
        <f>IF((SUM('Разделы 5, 6, 7'!C18:C18)=SUM('Разделы 5, 6, 7'!D18:G18)),"","Неверно!")</f>
      </c>
      <c r="B184" s="140" t="s">
        <v>326</v>
      </c>
      <c r="C184" s="126" t="s">
        <v>329</v>
      </c>
      <c r="D184" s="126" t="s">
        <v>573</v>
      </c>
      <c r="E184" s="126" t="str">
        <f>CONCATENATE(SUM('Разделы 5, 6, 7'!C18:C18),"=",SUM('Разделы 5, 6, 7'!D18:G18))</f>
        <v>1=1</v>
      </c>
    </row>
    <row r="185" spans="1:5" ht="25.5">
      <c r="A185" s="134">
        <f>IF((SUM('Разделы 5, 6, 7'!C19:C19)=SUM('Разделы 5, 6, 7'!D19:G19)),"","Неверно!")</f>
      </c>
      <c r="B185" s="140" t="s">
        <v>326</v>
      </c>
      <c r="C185" s="126" t="s">
        <v>330</v>
      </c>
      <c r="D185" s="126" t="s">
        <v>573</v>
      </c>
      <c r="E185" s="126" t="str">
        <f>CONCATENATE(SUM('Разделы 5, 6, 7'!C19:C19),"=",SUM('Разделы 5, 6, 7'!D19:G19))</f>
        <v>5=5</v>
      </c>
    </row>
    <row r="186" spans="1:5" ht="25.5">
      <c r="A186" s="134">
        <f>IF((SUM('Разделы 5, 6, 7'!C20:C20)=SUM('Разделы 5, 6, 7'!D20:G20)),"","Неверно!")</f>
      </c>
      <c r="B186" s="140" t="s">
        <v>326</v>
      </c>
      <c r="C186" s="126" t="s">
        <v>331</v>
      </c>
      <c r="D186" s="126" t="s">
        <v>573</v>
      </c>
      <c r="E186" s="126" t="str">
        <f>CONCATENATE(SUM('Разделы 5, 6, 7'!C20:C20),"=",SUM('Разделы 5, 6, 7'!D20:G20))</f>
        <v>23=23</v>
      </c>
    </row>
    <row r="187" spans="1:5" ht="25.5">
      <c r="A187" s="134">
        <f>IF((SUM('Разделы 5, 6, 7'!C21:C21)=SUM('Разделы 5, 6, 7'!D21:G21)),"","Неверно!")</f>
      </c>
      <c r="B187" s="140" t="s">
        <v>326</v>
      </c>
      <c r="C187" s="126" t="s">
        <v>332</v>
      </c>
      <c r="D187" s="126" t="s">
        <v>573</v>
      </c>
      <c r="E187" s="126" t="str">
        <f>CONCATENATE(SUM('Разделы 5, 6, 7'!C21:C21),"=",SUM('Разделы 5, 6, 7'!D21:G21))</f>
        <v>0=0</v>
      </c>
    </row>
    <row r="188" spans="1:5" ht="25.5">
      <c r="A188" s="134">
        <f>IF((SUM('Раздел 1'!D9:D9)=SUM('Раздел 1'!D16:D18)),"","Неверно!")</f>
      </c>
      <c r="B188" s="140" t="s">
        <v>333</v>
      </c>
      <c r="C188" s="126" t="s">
        <v>334</v>
      </c>
      <c r="D188" s="126" t="s">
        <v>502</v>
      </c>
      <c r="E188" s="126" t="str">
        <f>CONCATENATE(SUM('Раздел 1'!D9:D9),"=",SUM('Раздел 1'!D16:D18))</f>
        <v>0=0</v>
      </c>
    </row>
    <row r="189" spans="1:5" ht="25.5">
      <c r="A189" s="134">
        <f>IF((SUM('Раздел 1'!M9:M9)=SUM('Раздел 1'!M16:M18)),"","Неверно!")</f>
      </c>
      <c r="B189" s="140" t="s">
        <v>333</v>
      </c>
      <c r="C189" s="126" t="s">
        <v>335</v>
      </c>
      <c r="D189" s="126" t="s">
        <v>502</v>
      </c>
      <c r="E189" s="126" t="str">
        <f>CONCATENATE(SUM('Раздел 1'!M9:M9),"=",SUM('Раздел 1'!M16:M18))</f>
        <v>0=0</v>
      </c>
    </row>
    <row r="190" spans="1:5" ht="25.5">
      <c r="A190" s="134">
        <f>IF((SUM('Раздел 1'!N9:N9)=SUM('Раздел 1'!N16:N18)),"","Неверно!")</f>
      </c>
      <c r="B190" s="140" t="s">
        <v>333</v>
      </c>
      <c r="C190" s="126" t="s">
        <v>336</v>
      </c>
      <c r="D190" s="126" t="s">
        <v>502</v>
      </c>
      <c r="E190" s="126" t="str">
        <f>CONCATENATE(SUM('Раздел 1'!N9:N9),"=",SUM('Раздел 1'!N16:N18))</f>
        <v>0=0</v>
      </c>
    </row>
    <row r="191" spans="1:5" ht="25.5">
      <c r="A191" s="134">
        <f>IF((SUM('Раздел 1'!O9:O9)=SUM('Раздел 1'!O16:O18)),"","Неверно!")</f>
      </c>
      <c r="B191" s="140" t="s">
        <v>333</v>
      </c>
      <c r="C191" s="126" t="s">
        <v>337</v>
      </c>
      <c r="D191" s="126" t="s">
        <v>502</v>
      </c>
      <c r="E191" s="126" t="str">
        <f>CONCATENATE(SUM('Раздел 1'!O9:O9),"=",SUM('Раздел 1'!O16:O18))</f>
        <v>0=0</v>
      </c>
    </row>
    <row r="192" spans="1:5" ht="25.5">
      <c r="A192" s="134">
        <f>IF((SUM('Раздел 1'!P9:P9)=SUM('Раздел 1'!P16:P18)),"","Неверно!")</f>
      </c>
      <c r="B192" s="140" t="s">
        <v>333</v>
      </c>
      <c r="C192" s="126" t="s">
        <v>338</v>
      </c>
      <c r="D192" s="126" t="s">
        <v>502</v>
      </c>
      <c r="E192" s="126" t="str">
        <f>CONCATENATE(SUM('Раздел 1'!P9:P9),"=",SUM('Раздел 1'!P16:P18))</f>
        <v>0=0</v>
      </c>
    </row>
    <row r="193" spans="1:5" ht="25.5">
      <c r="A193" s="134">
        <f>IF((SUM('Раздел 1'!Q9:Q9)=SUM('Раздел 1'!Q16:Q18)),"","Неверно!")</f>
      </c>
      <c r="B193" s="140" t="s">
        <v>333</v>
      </c>
      <c r="C193" s="126" t="s">
        <v>339</v>
      </c>
      <c r="D193" s="126" t="s">
        <v>502</v>
      </c>
      <c r="E193" s="126" t="str">
        <f>CONCATENATE(SUM('Раздел 1'!Q9:Q9),"=",SUM('Раздел 1'!Q16:Q18))</f>
        <v>0=0</v>
      </c>
    </row>
    <row r="194" spans="1:5" ht="25.5">
      <c r="A194" s="134">
        <f>IF((SUM('Раздел 1'!E9:E9)=SUM('Раздел 1'!E16:E18)),"","Неверно!")</f>
      </c>
      <c r="B194" s="140" t="s">
        <v>333</v>
      </c>
      <c r="C194" s="126" t="s">
        <v>340</v>
      </c>
      <c r="D194" s="126" t="s">
        <v>502</v>
      </c>
      <c r="E194" s="126" t="str">
        <f>CONCATENATE(SUM('Раздел 1'!E9:E9),"=",SUM('Раздел 1'!E16:E18))</f>
        <v>0=0</v>
      </c>
    </row>
    <row r="195" spans="1:5" ht="25.5">
      <c r="A195" s="134">
        <f>IF((SUM('Раздел 1'!F9:F9)=SUM('Раздел 1'!F16:F18)),"","Неверно!")</f>
      </c>
      <c r="B195" s="140" t="s">
        <v>333</v>
      </c>
      <c r="C195" s="126" t="s">
        <v>341</v>
      </c>
      <c r="D195" s="126" t="s">
        <v>502</v>
      </c>
      <c r="E195" s="126" t="str">
        <f>CONCATENATE(SUM('Раздел 1'!F9:F9),"=",SUM('Раздел 1'!F16:F18))</f>
        <v>0=0</v>
      </c>
    </row>
    <row r="196" spans="1:5" ht="25.5">
      <c r="A196" s="134">
        <f>IF((SUM('Раздел 1'!G9:G9)=SUM('Раздел 1'!G16:G18)),"","Неверно!")</f>
      </c>
      <c r="B196" s="140" t="s">
        <v>333</v>
      </c>
      <c r="C196" s="126" t="s">
        <v>342</v>
      </c>
      <c r="D196" s="126" t="s">
        <v>502</v>
      </c>
      <c r="E196" s="126" t="str">
        <f>CONCATENATE(SUM('Раздел 1'!G9:G9),"=",SUM('Раздел 1'!G16:G18))</f>
        <v>0=0</v>
      </c>
    </row>
    <row r="197" spans="1:5" ht="25.5">
      <c r="A197" s="134">
        <f>IF((SUM('Раздел 1'!H9:H9)=SUM('Раздел 1'!H16:H18)),"","Неверно!")</f>
      </c>
      <c r="B197" s="140" t="s">
        <v>333</v>
      </c>
      <c r="C197" s="126" t="s">
        <v>343</v>
      </c>
      <c r="D197" s="126" t="s">
        <v>502</v>
      </c>
      <c r="E197" s="126" t="str">
        <f>CONCATENATE(SUM('Раздел 1'!H9:H9),"=",SUM('Раздел 1'!H16:H18))</f>
        <v>0=0</v>
      </c>
    </row>
    <row r="198" spans="1:5" ht="25.5">
      <c r="A198" s="134">
        <f>IF((SUM('Раздел 1'!I9:I9)=SUM('Раздел 1'!I16:I18)),"","Неверно!")</f>
      </c>
      <c r="B198" s="140" t="s">
        <v>333</v>
      </c>
      <c r="C198" s="126" t="s">
        <v>344</v>
      </c>
      <c r="D198" s="126" t="s">
        <v>502</v>
      </c>
      <c r="E198" s="126" t="str">
        <f>CONCATENATE(SUM('Раздел 1'!I9:I9),"=",SUM('Раздел 1'!I16:I18))</f>
        <v>0=0</v>
      </c>
    </row>
    <row r="199" spans="1:5" ht="25.5">
      <c r="A199" s="134">
        <f>IF((SUM('Раздел 1'!J9:J9)=SUM('Раздел 1'!J16:J18)),"","Неверно!")</f>
      </c>
      <c r="B199" s="140" t="s">
        <v>333</v>
      </c>
      <c r="C199" s="126" t="s">
        <v>345</v>
      </c>
      <c r="D199" s="126" t="s">
        <v>502</v>
      </c>
      <c r="E199" s="126" t="str">
        <f>CONCATENATE(SUM('Раздел 1'!J9:J9),"=",SUM('Раздел 1'!J16:J18))</f>
        <v>0=0</v>
      </c>
    </row>
    <row r="200" spans="1:5" ht="25.5">
      <c r="A200" s="134">
        <f>IF((SUM('Раздел 1'!K9:K9)=SUM('Раздел 1'!K16:K18)),"","Неверно!")</f>
      </c>
      <c r="B200" s="140" t="s">
        <v>333</v>
      </c>
      <c r="C200" s="126" t="s">
        <v>346</v>
      </c>
      <c r="D200" s="126" t="s">
        <v>502</v>
      </c>
      <c r="E200" s="126" t="str">
        <f>CONCATENATE(SUM('Раздел 1'!K9:K9),"=",SUM('Раздел 1'!K16:K18))</f>
        <v>0=0</v>
      </c>
    </row>
    <row r="201" spans="1:5" ht="25.5">
      <c r="A201" s="134">
        <f>IF((SUM('Раздел 1'!L9:L9)=SUM('Раздел 1'!L16:L18)),"","Неверно!")</f>
      </c>
      <c r="B201" s="140" t="s">
        <v>333</v>
      </c>
      <c r="C201" s="126" t="s">
        <v>347</v>
      </c>
      <c r="D201" s="126" t="s">
        <v>502</v>
      </c>
      <c r="E201" s="126" t="str">
        <f>CONCATENATE(SUM('Раздел 1'!L9:L9),"=",SUM('Раздел 1'!L16:L18))</f>
        <v>0=0</v>
      </c>
    </row>
    <row r="202" spans="1:5" ht="25.5">
      <c r="A202" s="134">
        <f>IF((SUM('Разделы 2, 3, 4'!E17:E17)=0),"","Неверно!")</f>
      </c>
      <c r="B202" s="140" t="s">
        <v>348</v>
      </c>
      <c r="C202" s="126" t="s">
        <v>349</v>
      </c>
      <c r="D202" s="126" t="s">
        <v>577</v>
      </c>
      <c r="E202" s="126" t="str">
        <f>CONCATENATE(SUM('Разделы 2, 3, 4'!E17:E17),"=",0)</f>
        <v>0=0</v>
      </c>
    </row>
    <row r="203" spans="1:5" ht="25.5">
      <c r="A203" s="134">
        <f>IF((SUM('Разделы 2, 3, 4'!F17:F17)=0),"","Неверно!")</f>
      </c>
      <c r="B203" s="140" t="s">
        <v>348</v>
      </c>
      <c r="C203" s="126" t="s">
        <v>350</v>
      </c>
      <c r="D203" s="126" t="s">
        <v>577</v>
      </c>
      <c r="E203" s="126" t="str">
        <f>CONCATENATE(SUM('Разделы 2, 3, 4'!F17:F17),"=",0)</f>
        <v>0=0</v>
      </c>
    </row>
    <row r="204" spans="1:5" ht="25.5">
      <c r="A204" s="134">
        <f>IF((SUM('Разделы 2, 3, 4'!G17:G17)=0),"","Неверно!")</f>
      </c>
      <c r="B204" s="140" t="s">
        <v>348</v>
      </c>
      <c r="C204" s="126" t="s">
        <v>351</v>
      </c>
      <c r="D204" s="126" t="s">
        <v>577</v>
      </c>
      <c r="E204" s="126" t="str">
        <f>CONCATENATE(SUM('Разделы 2, 3, 4'!G17:G17),"=",0)</f>
        <v>0=0</v>
      </c>
    </row>
    <row r="205" spans="1:5" ht="25.5">
      <c r="A205" s="134">
        <f>IF((SUM('Разделы 2, 3, 4'!E16:E16)=0),"","Неверно!")</f>
      </c>
      <c r="B205" s="140" t="s">
        <v>348</v>
      </c>
      <c r="C205" s="126" t="s">
        <v>352</v>
      </c>
      <c r="D205" s="126" t="s">
        <v>577</v>
      </c>
      <c r="E205" s="126" t="str">
        <f>CONCATENATE(SUM('Разделы 2, 3, 4'!E16:E16),"=",0)</f>
        <v>0=0</v>
      </c>
    </row>
    <row r="206" spans="1:5" ht="25.5">
      <c r="A206" s="134">
        <f>IF((SUM('Разделы 2, 3, 4'!F16:F16)=0),"","Неверно!")</f>
      </c>
      <c r="B206" s="140" t="s">
        <v>348</v>
      </c>
      <c r="C206" s="126" t="s">
        <v>353</v>
      </c>
      <c r="D206" s="126" t="s">
        <v>577</v>
      </c>
      <c r="E206" s="126" t="str">
        <f>CONCATENATE(SUM('Разделы 2, 3, 4'!F16:F16),"=",0)</f>
        <v>0=0</v>
      </c>
    </row>
    <row r="207" spans="1:5" ht="25.5">
      <c r="A207" s="134">
        <f>IF((SUM('Разделы 2, 3, 4'!G16:G16)=0),"","Неверно!")</f>
      </c>
      <c r="B207" s="140" t="s">
        <v>348</v>
      </c>
      <c r="C207" s="126" t="s">
        <v>354</v>
      </c>
      <c r="D207" s="126" t="s">
        <v>577</v>
      </c>
      <c r="E207" s="126" t="str">
        <f>CONCATENATE(SUM('Разделы 2, 3, 4'!G16:G16),"=",0)</f>
        <v>0=0</v>
      </c>
    </row>
    <row r="208" spans="1:5" ht="12.75">
      <c r="A208" s="134">
        <f>IF((SUM('Разделы 5, 6, 7'!G7:G7)=0),"","Неверно!")</f>
      </c>
      <c r="B208" s="140" t="s">
        <v>355</v>
      </c>
      <c r="C208" s="126" t="s">
        <v>356</v>
      </c>
      <c r="D208" s="126" t="s">
        <v>357</v>
      </c>
      <c r="E208" s="126" t="str">
        <f>CONCATENATE(SUM('Разделы 5, 6, 7'!G7:G7),"=",0)</f>
        <v>0=0</v>
      </c>
    </row>
    <row r="209" spans="1:5" ht="12.75">
      <c r="A209" s="134">
        <f>IF((SUM('Разделы 5, 6, 7'!H7:H7)=0),"","Неверно!")</f>
      </c>
      <c r="B209" s="140" t="s">
        <v>355</v>
      </c>
      <c r="C209" s="126" t="s">
        <v>358</v>
      </c>
      <c r="D209" s="126" t="s">
        <v>357</v>
      </c>
      <c r="E209" s="126" t="str">
        <f>CONCATENATE(SUM('Разделы 5, 6, 7'!H7:H7),"=",0)</f>
        <v>0=0</v>
      </c>
    </row>
    <row r="210" spans="1:5" ht="12.75">
      <c r="A210" s="134">
        <f>IF((SUM('Разделы 5, 6, 7'!G8:G8)=0),"","Неверно!")</f>
      </c>
      <c r="B210" s="140" t="s">
        <v>355</v>
      </c>
      <c r="C210" s="126" t="s">
        <v>359</v>
      </c>
      <c r="D210" s="126" t="s">
        <v>357</v>
      </c>
      <c r="E210" s="126" t="str">
        <f>CONCATENATE(SUM('Разделы 5, 6, 7'!G8:G8),"=",0)</f>
        <v>0=0</v>
      </c>
    </row>
    <row r="211" spans="1:5" ht="12.75">
      <c r="A211" s="134">
        <f>IF((SUM('Разделы 5, 6, 7'!H8:H8)=0),"","Неверно!")</f>
      </c>
      <c r="B211" s="140" t="s">
        <v>355</v>
      </c>
      <c r="C211" s="126" t="s">
        <v>360</v>
      </c>
      <c r="D211" s="126" t="s">
        <v>357</v>
      </c>
      <c r="E211" s="126" t="str">
        <f>CONCATENATE(SUM('Разделы 5, 6, 7'!H8:H8),"=",0)</f>
        <v>0=0</v>
      </c>
    </row>
    <row r="212" spans="1:5" ht="12.75">
      <c r="A212" s="134">
        <f>IF((SUM('Разделы 5, 6, 7'!G9:G9)=0),"","Неверно!")</f>
      </c>
      <c r="B212" s="140" t="s">
        <v>355</v>
      </c>
      <c r="C212" s="126" t="s">
        <v>361</v>
      </c>
      <c r="D212" s="126" t="s">
        <v>357</v>
      </c>
      <c r="E212" s="126" t="str">
        <f>CONCATENATE(SUM('Разделы 5, 6, 7'!G9:G9),"=",0)</f>
        <v>0=0</v>
      </c>
    </row>
    <row r="213" spans="1:5" ht="12.75">
      <c r="A213" s="134">
        <f>IF((SUM('Разделы 5, 6, 7'!H9:H9)=0),"","Неверно!")</f>
      </c>
      <c r="B213" s="140" t="s">
        <v>355</v>
      </c>
      <c r="C213" s="126" t="s">
        <v>362</v>
      </c>
      <c r="D213" s="126" t="s">
        <v>357</v>
      </c>
      <c r="E213" s="126" t="str">
        <f>CONCATENATE(SUM('Разделы 5, 6, 7'!H9:H9),"=",0)</f>
        <v>0=0</v>
      </c>
    </row>
    <row r="214" spans="1:5" ht="12.75">
      <c r="A214" s="134">
        <f>IF((SUM('Разделы 5, 6, 7'!C10:C10)=SUM('Разделы 5, 6, 7'!C6:C9)),"","Неверно!")</f>
      </c>
      <c r="B214" s="140" t="s">
        <v>363</v>
      </c>
      <c r="C214" s="126" t="s">
        <v>364</v>
      </c>
      <c r="D214" s="126" t="s">
        <v>581</v>
      </c>
      <c r="E214" s="126" t="str">
        <f>CONCATENATE(SUM('Разделы 5, 6, 7'!C10:C10),"=",SUM('Разделы 5, 6, 7'!C6:C9))</f>
        <v>535=535</v>
      </c>
    </row>
    <row r="215" spans="1:5" ht="12.75">
      <c r="A215" s="134">
        <f>IF((SUM('Разделы 5, 6, 7'!D10:D10)=SUM('Разделы 5, 6, 7'!D6:D9)),"","Неверно!")</f>
      </c>
      <c r="B215" s="140" t="s">
        <v>363</v>
      </c>
      <c r="C215" s="126" t="s">
        <v>365</v>
      </c>
      <c r="D215" s="126" t="s">
        <v>581</v>
      </c>
      <c r="E215" s="126" t="str">
        <f>CONCATENATE(SUM('Разделы 5, 6, 7'!D10:D10),"=",SUM('Разделы 5, 6, 7'!D6:D9))</f>
        <v>6=6</v>
      </c>
    </row>
    <row r="216" spans="1:5" ht="12.75">
      <c r="A216" s="134">
        <f>IF((SUM('Разделы 5, 6, 7'!E10:E10)=SUM('Разделы 5, 6, 7'!E6:E9)),"","Неверно!")</f>
      </c>
      <c r="B216" s="140" t="s">
        <v>363</v>
      </c>
      <c r="C216" s="126" t="s">
        <v>366</v>
      </c>
      <c r="D216" s="126" t="s">
        <v>581</v>
      </c>
      <c r="E216" s="126" t="str">
        <f>CONCATENATE(SUM('Разделы 5, 6, 7'!E10:E10),"=",SUM('Разделы 5, 6, 7'!E6:E9))</f>
        <v>0=0</v>
      </c>
    </row>
    <row r="217" spans="1:5" ht="12.75">
      <c r="A217" s="134">
        <f>IF((SUM('Разделы 5, 6, 7'!F10:F10)=SUM('Разделы 5, 6, 7'!F6:F9)),"","Неверно!")</f>
      </c>
      <c r="B217" s="140" t="s">
        <v>363</v>
      </c>
      <c r="C217" s="126" t="s">
        <v>367</v>
      </c>
      <c r="D217" s="126" t="s">
        <v>581</v>
      </c>
      <c r="E217" s="126" t="str">
        <f>CONCATENATE(SUM('Разделы 5, 6, 7'!F10:F10),"=",SUM('Разделы 5, 6, 7'!F6:F9))</f>
        <v>0=0</v>
      </c>
    </row>
    <row r="218" spans="1:5" ht="12.75">
      <c r="A218" s="134">
        <f>IF((SUM('Разделы 5, 6, 7'!G10:G10)=SUM('Разделы 5, 6, 7'!G6:G9)),"","Неверно!")</f>
      </c>
      <c r="B218" s="140" t="s">
        <v>363</v>
      </c>
      <c r="C218" s="126" t="s">
        <v>368</v>
      </c>
      <c r="D218" s="126" t="s">
        <v>581</v>
      </c>
      <c r="E218" s="126" t="str">
        <f>CONCATENATE(SUM('Разделы 5, 6, 7'!G10:G10),"=",SUM('Разделы 5, 6, 7'!G6:G9))</f>
        <v>1=1</v>
      </c>
    </row>
    <row r="219" spans="1:5" ht="12.75">
      <c r="A219" s="134">
        <f>IF((SUM('Разделы 5, 6, 7'!H10:H10)=SUM('Разделы 5, 6, 7'!H6:H9)),"","Неверно!")</f>
      </c>
      <c r="B219" s="140" t="s">
        <v>363</v>
      </c>
      <c r="C219" s="126" t="s">
        <v>369</v>
      </c>
      <c r="D219" s="126" t="s">
        <v>581</v>
      </c>
      <c r="E219" s="126" t="str">
        <f>CONCATENATE(SUM('Разделы 5, 6, 7'!H10:H10),"=",SUM('Разделы 5, 6, 7'!H6:H9))</f>
        <v>0=0</v>
      </c>
    </row>
  </sheetData>
  <sheetProtection autoFilter="0"/>
  <autoFilter ref="A1:A206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BM158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0.8515625" style="129" customWidth="1"/>
    <col min="2" max="2" width="15.140625" style="129" customWidth="1"/>
    <col min="3" max="4" width="37.7109375" style="119" customWidth="1"/>
    <col min="5" max="5" width="11.28125" style="142" customWidth="1"/>
    <col min="6" max="6" width="32.71093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5" customFormat="1" ht="24.75" customHeight="1" thickBot="1">
      <c r="A1" s="120" t="s">
        <v>448</v>
      </c>
      <c r="B1" s="120" t="s">
        <v>449</v>
      </c>
      <c r="C1" s="121" t="s">
        <v>450</v>
      </c>
      <c r="D1" s="121" t="s">
        <v>451</v>
      </c>
      <c r="E1" s="133" t="s">
        <v>554</v>
      </c>
      <c r="F1" s="132" t="s">
        <v>536</v>
      </c>
    </row>
    <row r="2" spans="1:7" ht="38.25">
      <c r="A2" s="127">
        <f>IF((SUM('Разделы 2, 3, 4'!C11:C11)=0),"","Неверно!")</f>
      </c>
      <c r="B2" s="140" t="s">
        <v>669</v>
      </c>
      <c r="C2" s="143" t="s">
        <v>670</v>
      </c>
      <c r="D2" s="126" t="s">
        <v>671</v>
      </c>
      <c r="E2" s="128" t="str">
        <f>CONCATENATE(SUM('Разделы 2, 3, 4'!C11:C11),"=",0)</f>
        <v>0=0</v>
      </c>
      <c r="F2" s="131"/>
      <c r="G2" s="13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27">
        <f>IF((SUM('Разделы 2, 3, 4'!L11:L11)=0),"","Неверно!")</f>
      </c>
      <c r="B3" s="140" t="s">
        <v>669</v>
      </c>
      <c r="C3" s="143" t="s">
        <v>672</v>
      </c>
      <c r="D3" s="126" t="s">
        <v>671</v>
      </c>
      <c r="E3" s="128" t="str">
        <f>CONCATENATE(SUM('Разделы 2, 3, 4'!L11:L11),"=",0)</f>
        <v>0=0</v>
      </c>
      <c r="F3" s="131"/>
      <c r="G3" s="13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27">
        <f>IF((SUM('Разделы 2, 3, 4'!M11:M11)=0),"","Неверно!")</f>
      </c>
      <c r="B4" s="140" t="s">
        <v>669</v>
      </c>
      <c r="C4" s="143" t="s">
        <v>673</v>
      </c>
      <c r="D4" s="126" t="s">
        <v>671</v>
      </c>
      <c r="E4" s="128" t="str">
        <f>CONCATENATE(SUM('Разделы 2, 3, 4'!M11:M11),"=",0)</f>
        <v>0=0</v>
      </c>
      <c r="F4" s="131"/>
      <c r="G4" s="13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27">
        <f>IF((SUM('Разделы 2, 3, 4'!D11:D11)=0),"","Неверно!")</f>
      </c>
      <c r="B5" s="140" t="s">
        <v>669</v>
      </c>
      <c r="C5" s="143" t="s">
        <v>674</v>
      </c>
      <c r="D5" s="126" t="s">
        <v>671</v>
      </c>
      <c r="E5" s="128" t="str">
        <f>CONCATENATE(SUM('Разделы 2, 3, 4'!D11:D11),"=",0)</f>
        <v>0=0</v>
      </c>
      <c r="F5" s="131"/>
      <c r="G5" s="13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27">
        <f>IF((SUM('Разделы 2, 3, 4'!E11:E11)=0),"","Неверно!")</f>
      </c>
      <c r="B6" s="140" t="s">
        <v>669</v>
      </c>
      <c r="C6" s="143" t="s">
        <v>675</v>
      </c>
      <c r="D6" s="126" t="s">
        <v>671</v>
      </c>
      <c r="E6" s="128" t="str">
        <f>CONCATENATE(SUM('Разделы 2, 3, 4'!E11:E11),"=",0)</f>
        <v>0=0</v>
      </c>
      <c r="F6" s="131"/>
      <c r="G6" s="13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27">
        <f>IF((SUM('Разделы 2, 3, 4'!F11:F11)=0),"","Неверно!")</f>
      </c>
      <c r="B7" s="140" t="s">
        <v>669</v>
      </c>
      <c r="C7" s="143" t="s">
        <v>676</v>
      </c>
      <c r="D7" s="126" t="s">
        <v>671</v>
      </c>
      <c r="E7" s="128" t="str">
        <f>CONCATENATE(SUM('Разделы 2, 3, 4'!F11:F11),"=",0)</f>
        <v>0=0</v>
      </c>
      <c r="F7" s="131"/>
      <c r="G7" s="13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27">
        <f>IF((SUM('Разделы 2, 3, 4'!G11:G11)=0),"","Неверно!")</f>
      </c>
      <c r="B8" s="140" t="s">
        <v>669</v>
      </c>
      <c r="C8" s="143" t="s">
        <v>677</v>
      </c>
      <c r="D8" s="126" t="s">
        <v>671</v>
      </c>
      <c r="E8" s="128" t="str">
        <f>CONCATENATE(SUM('Разделы 2, 3, 4'!G11:G11),"=",0)</f>
        <v>0=0</v>
      </c>
      <c r="F8" s="131"/>
      <c r="G8" s="13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27">
        <f>IF((SUM('Разделы 2, 3, 4'!H11:H11)=0),"","Неверно!")</f>
      </c>
      <c r="B9" s="140" t="s">
        <v>669</v>
      </c>
      <c r="C9" s="143" t="s">
        <v>678</v>
      </c>
      <c r="D9" s="126" t="s">
        <v>671</v>
      </c>
      <c r="E9" s="128" t="str">
        <f>CONCATENATE(SUM('Разделы 2, 3, 4'!H11:H11),"=",0)</f>
        <v>0=0</v>
      </c>
      <c r="F9" s="131"/>
      <c r="G9" s="13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27">
        <f>IF((SUM('Разделы 2, 3, 4'!I11:I11)=0),"","Неверно!")</f>
      </c>
      <c r="B10" s="140" t="s">
        <v>669</v>
      </c>
      <c r="C10" s="143" t="s">
        <v>679</v>
      </c>
      <c r="D10" s="126" t="s">
        <v>671</v>
      </c>
      <c r="E10" s="128" t="str">
        <f>CONCATENATE(SUM('Разделы 2, 3, 4'!I11:I11),"=",0)</f>
        <v>0=0</v>
      </c>
      <c r="F10" s="131"/>
      <c r="G10" s="13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27">
        <f>IF((SUM('Разделы 2, 3, 4'!J11:J11)=0),"","Неверно!")</f>
      </c>
      <c r="B11" s="140" t="s">
        <v>669</v>
      </c>
      <c r="C11" s="143" t="s">
        <v>680</v>
      </c>
      <c r="D11" s="126" t="s">
        <v>671</v>
      </c>
      <c r="E11" s="128" t="str">
        <f>CONCATENATE(SUM('Разделы 2, 3, 4'!J11:J11),"=",0)</f>
        <v>0=0</v>
      </c>
      <c r="F11" s="131"/>
      <c r="G11" s="13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27">
        <f>IF((SUM('Разделы 2, 3, 4'!K11:K11)=0),"","Неверно!")</f>
      </c>
      <c r="B12" s="140" t="s">
        <v>669</v>
      </c>
      <c r="C12" s="143" t="s">
        <v>681</v>
      </c>
      <c r="D12" s="126" t="s">
        <v>671</v>
      </c>
      <c r="E12" s="128" t="str">
        <f>CONCATENATE(SUM('Разделы 2, 3, 4'!K11:K11),"=",0)</f>
        <v>0=0</v>
      </c>
      <c r="F12" s="131"/>
      <c r="G12" s="13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27">
        <f>IF((SUM('Разделы 2, 3, 4'!C12:C12)=0),"","Неверно!")</f>
      </c>
      <c r="B13" s="140" t="s">
        <v>669</v>
      </c>
      <c r="C13" s="143" t="s">
        <v>682</v>
      </c>
      <c r="D13" s="126" t="s">
        <v>671</v>
      </c>
      <c r="E13" s="128" t="str">
        <f>CONCATENATE(SUM('Разделы 2, 3, 4'!C12:C12),"=",0)</f>
        <v>0=0</v>
      </c>
      <c r="F13" s="131"/>
      <c r="G13" s="13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27">
        <f>IF((SUM('Разделы 2, 3, 4'!L12:L12)=0),"","Неверно!")</f>
      </c>
      <c r="B14" s="140" t="s">
        <v>669</v>
      </c>
      <c r="C14" s="143" t="s">
        <v>683</v>
      </c>
      <c r="D14" s="126" t="s">
        <v>671</v>
      </c>
      <c r="E14" s="128" t="str">
        <f>CONCATENATE(SUM('Разделы 2, 3, 4'!L12:L12),"=",0)</f>
        <v>0=0</v>
      </c>
      <c r="F14" s="131"/>
      <c r="G14" s="13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27">
        <f>IF((SUM('Разделы 2, 3, 4'!M12:M12)=0),"","Неверно!")</f>
      </c>
      <c r="B15" s="140" t="s">
        <v>669</v>
      </c>
      <c r="C15" s="143" t="s">
        <v>684</v>
      </c>
      <c r="D15" s="126" t="s">
        <v>671</v>
      </c>
      <c r="E15" s="128" t="str">
        <f>CONCATENATE(SUM('Разделы 2, 3, 4'!M12:M12),"=",0)</f>
        <v>0=0</v>
      </c>
      <c r="F15" s="131"/>
      <c r="G15" s="13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27">
        <f>IF((SUM('Разделы 2, 3, 4'!D12:D12)=0),"","Неверно!")</f>
      </c>
      <c r="B16" s="140" t="s">
        <v>669</v>
      </c>
      <c r="C16" s="143" t="s">
        <v>685</v>
      </c>
      <c r="D16" s="126" t="s">
        <v>671</v>
      </c>
      <c r="E16" s="128" t="str">
        <f>CONCATENATE(SUM('Разделы 2, 3, 4'!D12:D12),"=",0)</f>
        <v>0=0</v>
      </c>
      <c r="F16" s="131"/>
      <c r="G16" s="13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27">
        <f>IF((SUM('Разделы 2, 3, 4'!E12:E12)=0),"","Неверно!")</f>
      </c>
      <c r="B17" s="140" t="s">
        <v>669</v>
      </c>
      <c r="C17" s="143" t="s">
        <v>686</v>
      </c>
      <c r="D17" s="126" t="s">
        <v>671</v>
      </c>
      <c r="E17" s="128" t="str">
        <f>CONCATENATE(SUM('Разделы 2, 3, 4'!E12:E12),"=",0)</f>
        <v>0=0</v>
      </c>
      <c r="F17" s="131"/>
      <c r="G17" s="13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27">
        <f>IF((SUM('Разделы 2, 3, 4'!F12:F12)=0),"","Неверно!")</f>
      </c>
      <c r="B18" s="140" t="s">
        <v>669</v>
      </c>
      <c r="C18" s="143" t="s">
        <v>687</v>
      </c>
      <c r="D18" s="126" t="s">
        <v>671</v>
      </c>
      <c r="E18" s="128" t="str">
        <f>CONCATENATE(SUM('Разделы 2, 3, 4'!F12:F12),"=",0)</f>
        <v>0=0</v>
      </c>
      <c r="F18" s="131"/>
      <c r="G18" s="13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27">
        <f>IF((SUM('Разделы 2, 3, 4'!G12:G12)=0),"","Неверно!")</f>
      </c>
      <c r="B19" s="140" t="s">
        <v>669</v>
      </c>
      <c r="C19" s="143" t="s">
        <v>688</v>
      </c>
      <c r="D19" s="126" t="s">
        <v>671</v>
      </c>
      <c r="E19" s="128" t="str">
        <f>CONCATENATE(SUM('Разделы 2, 3, 4'!G12:G12),"=",0)</f>
        <v>0=0</v>
      </c>
      <c r="F19" s="131"/>
      <c r="G19" s="13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27">
        <f>IF((SUM('Разделы 2, 3, 4'!H12:H12)=0),"","Неверно!")</f>
      </c>
      <c r="B20" s="140" t="s">
        <v>669</v>
      </c>
      <c r="C20" s="143" t="s">
        <v>689</v>
      </c>
      <c r="D20" s="126" t="s">
        <v>671</v>
      </c>
      <c r="E20" s="128" t="str">
        <f>CONCATENATE(SUM('Разделы 2, 3, 4'!H12:H12),"=",0)</f>
        <v>0=0</v>
      </c>
      <c r="F20" s="131"/>
      <c r="G20" s="13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27">
        <f>IF((SUM('Разделы 2, 3, 4'!I12:I12)=0),"","Неверно!")</f>
      </c>
      <c r="B21" s="140" t="s">
        <v>669</v>
      </c>
      <c r="C21" s="143" t="s">
        <v>690</v>
      </c>
      <c r="D21" s="126" t="s">
        <v>671</v>
      </c>
      <c r="E21" s="128" t="str">
        <f>CONCATENATE(SUM('Разделы 2, 3, 4'!I12:I12),"=",0)</f>
        <v>0=0</v>
      </c>
      <c r="F21" s="131"/>
      <c r="G21" s="13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27">
        <f>IF((SUM('Разделы 2, 3, 4'!J12:J12)=0),"","Неверно!")</f>
      </c>
      <c r="B22" s="140" t="s">
        <v>669</v>
      </c>
      <c r="C22" s="143" t="s">
        <v>691</v>
      </c>
      <c r="D22" s="126" t="s">
        <v>671</v>
      </c>
      <c r="E22" s="128" t="str">
        <f>CONCATENATE(SUM('Разделы 2, 3, 4'!J12:J12),"=",0)</f>
        <v>0=0</v>
      </c>
      <c r="F22" s="131"/>
      <c r="G22" s="13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27">
        <f>IF((SUM('Разделы 2, 3, 4'!K12:K12)=0),"","Неверно!")</f>
      </c>
      <c r="B23" s="140" t="s">
        <v>669</v>
      </c>
      <c r="C23" s="143" t="s">
        <v>692</v>
      </c>
      <c r="D23" s="126" t="s">
        <v>671</v>
      </c>
      <c r="E23" s="128" t="str">
        <f>CONCATENATE(SUM('Разделы 2, 3, 4'!K12:K12),"=",0)</f>
        <v>0=0</v>
      </c>
      <c r="F23" s="131"/>
      <c r="G23" s="13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27">
        <f>IF((SUM('Разделы 5, 6, 7'!C6:H10)&gt;0),"","Неверно!")</f>
      </c>
      <c r="B24" s="140" t="s">
        <v>693</v>
      </c>
      <c r="C24" s="143" t="s">
        <v>694</v>
      </c>
      <c r="D24" s="126" t="s">
        <v>529</v>
      </c>
      <c r="E24" s="128" t="str">
        <f>CONCATENATE(SUM('Разделы 5, 6, 7'!C6:H10),"&gt;",0)</f>
        <v>1084&gt;0</v>
      </c>
      <c r="F24" s="131"/>
      <c r="G24" s="13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63.75">
      <c r="A25" s="127">
        <f>IF((SUM('Разделы 2, 3, 4'!C8:C8)&lt;=10000000),"","Неверно!")</f>
      </c>
      <c r="B25" s="140" t="s">
        <v>695</v>
      </c>
      <c r="C25" s="143" t="s">
        <v>696</v>
      </c>
      <c r="D25" s="126" t="s">
        <v>580</v>
      </c>
      <c r="E25" s="128" t="str">
        <f>CONCATENATE(SUM('Разделы 2, 3, 4'!C8:C8),"&lt;=",10000000)</f>
        <v>0&lt;=10000000</v>
      </c>
      <c r="F25" s="131"/>
      <c r="G25" s="13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.75">
      <c r="A26" s="127">
        <f>IF((SUM('Разделы 2, 3, 4'!D8:D8)&lt;=10000000),"","Неверно!")</f>
      </c>
      <c r="B26" s="140" t="s">
        <v>695</v>
      </c>
      <c r="C26" s="143" t="s">
        <v>697</v>
      </c>
      <c r="D26" s="126" t="s">
        <v>580</v>
      </c>
      <c r="E26" s="128" t="str">
        <f>CONCATENATE(SUM('Разделы 2, 3, 4'!D8:D8),"&lt;=",10000000)</f>
        <v>0&lt;=10000000</v>
      </c>
      <c r="F26" s="131"/>
      <c r="G26" s="13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.75">
      <c r="A27" s="127">
        <f>IF((SUM('Разделы 2, 3, 4'!E8:E8)&lt;=10000000),"","Неверно!")</f>
      </c>
      <c r="B27" s="140" t="s">
        <v>695</v>
      </c>
      <c r="C27" s="143" t="s">
        <v>698</v>
      </c>
      <c r="D27" s="126" t="s">
        <v>580</v>
      </c>
      <c r="E27" s="128" t="str">
        <f>CONCATENATE(SUM('Разделы 2, 3, 4'!E8:E8),"&lt;=",10000000)</f>
        <v>0&lt;=10000000</v>
      </c>
      <c r="F27" s="131"/>
      <c r="G27" s="13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.75">
      <c r="A28" s="127">
        <f>IF((SUM('Разделы 2, 3, 4'!F8:F8)&lt;=10000000),"","Неверно!")</f>
      </c>
      <c r="B28" s="140" t="s">
        <v>695</v>
      </c>
      <c r="C28" s="143" t="s">
        <v>699</v>
      </c>
      <c r="D28" s="126" t="s">
        <v>580</v>
      </c>
      <c r="E28" s="128" t="str">
        <f>CONCATENATE(SUM('Разделы 2, 3, 4'!F8:F8),"&lt;=",10000000)</f>
        <v>0&lt;=10000000</v>
      </c>
      <c r="F28" s="131"/>
      <c r="G28" s="13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.75">
      <c r="A29" s="127">
        <f>IF((SUM('Разделы 2, 3, 4'!G8:G8)&lt;=10000000),"","Неверно!")</f>
      </c>
      <c r="B29" s="140" t="s">
        <v>695</v>
      </c>
      <c r="C29" s="143" t="s">
        <v>700</v>
      </c>
      <c r="D29" s="126" t="s">
        <v>580</v>
      </c>
      <c r="E29" s="128" t="str">
        <f>CONCATENATE(SUM('Разделы 2, 3, 4'!G8:G8),"&lt;=",10000000)</f>
        <v>0&lt;=10000000</v>
      </c>
      <c r="F29" s="131"/>
      <c r="G29" s="13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.75">
      <c r="A30" s="127">
        <f>IF((SUM('Разделы 2, 3, 4'!H8:H8)&lt;=10000000),"","Неверно!")</f>
      </c>
      <c r="B30" s="140" t="s">
        <v>695</v>
      </c>
      <c r="C30" s="143" t="s">
        <v>701</v>
      </c>
      <c r="D30" s="126" t="s">
        <v>580</v>
      </c>
      <c r="E30" s="128" t="str">
        <f>CONCATENATE(SUM('Разделы 2, 3, 4'!H8:H8),"&lt;=",10000000)</f>
        <v>0&lt;=10000000</v>
      </c>
      <c r="F30" s="131"/>
      <c r="G30" s="13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.75">
      <c r="A31" s="127">
        <f>IF((SUM('Разделы 2, 3, 4'!C17:C17)&lt;=10000000),"","Неверно!")</f>
      </c>
      <c r="B31" s="140" t="s">
        <v>695</v>
      </c>
      <c r="C31" s="143" t="s">
        <v>702</v>
      </c>
      <c r="D31" s="126" t="s">
        <v>580</v>
      </c>
      <c r="E31" s="128" t="str">
        <f>CONCATENATE(SUM('Разделы 2, 3, 4'!C17:C17),"&lt;=",10000000)</f>
        <v>0&lt;=10000000</v>
      </c>
      <c r="F31" s="131"/>
      <c r="G31" s="13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.75">
      <c r="A32" s="127">
        <f>IF((SUM('Разделы 2, 3, 4'!D17:D17)&lt;=10000000),"","Неверно!")</f>
      </c>
      <c r="B32" s="140" t="s">
        <v>695</v>
      </c>
      <c r="C32" s="143" t="s">
        <v>703</v>
      </c>
      <c r="D32" s="126" t="s">
        <v>580</v>
      </c>
      <c r="E32" s="128" t="str">
        <f>CONCATENATE(SUM('Разделы 2, 3, 4'!D17:D17),"&lt;=",10000000)</f>
        <v>0&lt;=10000000</v>
      </c>
      <c r="F32" s="131"/>
      <c r="G32" s="13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.75">
      <c r="A33" s="127">
        <f>IF((SUM('Разделы 2, 3, 4'!E17:E17)&lt;=10000000),"","Неверно!")</f>
      </c>
      <c r="B33" s="140" t="s">
        <v>695</v>
      </c>
      <c r="C33" s="143" t="s">
        <v>704</v>
      </c>
      <c r="D33" s="126" t="s">
        <v>580</v>
      </c>
      <c r="E33" s="128" t="str">
        <f>CONCATENATE(SUM('Разделы 2, 3, 4'!E17:E17),"&lt;=",10000000)</f>
        <v>0&lt;=10000000</v>
      </c>
      <c r="F33" s="131"/>
      <c r="G33" s="13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.75">
      <c r="A34" s="127">
        <f>IF((SUM('Разделы 2, 3, 4'!F17:F17)&lt;=10000000),"","Неверно!")</f>
      </c>
      <c r="B34" s="140" t="s">
        <v>695</v>
      </c>
      <c r="C34" s="143" t="s">
        <v>705</v>
      </c>
      <c r="D34" s="126" t="s">
        <v>580</v>
      </c>
      <c r="E34" s="128" t="str">
        <f>CONCATENATE(SUM('Разделы 2, 3, 4'!F17:F17),"&lt;=",10000000)</f>
        <v>0&lt;=10000000</v>
      </c>
      <c r="F34" s="131"/>
      <c r="G34" s="130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.75">
      <c r="A35" s="127">
        <f>IF((SUM('Разделы 2, 3, 4'!G17:G17)&lt;=10000000),"","Неверно!")</f>
      </c>
      <c r="B35" s="140" t="s">
        <v>695</v>
      </c>
      <c r="C35" s="143" t="s">
        <v>706</v>
      </c>
      <c r="D35" s="126" t="s">
        <v>580</v>
      </c>
      <c r="E35" s="128" t="str">
        <f>CONCATENATE(SUM('Разделы 2, 3, 4'!G17:G17),"&lt;=",10000000)</f>
        <v>0&lt;=10000000</v>
      </c>
      <c r="F35" s="131"/>
      <c r="G35" s="130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.75">
      <c r="A36" s="127">
        <f>IF((SUM('Разделы 2, 3, 4'!H17:H17)&lt;=10000000),"","Неверно!")</f>
      </c>
      <c r="B36" s="140" t="s">
        <v>695</v>
      </c>
      <c r="C36" s="143" t="s">
        <v>707</v>
      </c>
      <c r="D36" s="126" t="s">
        <v>580</v>
      </c>
      <c r="E36" s="128" t="str">
        <f>CONCATENATE(SUM('Разделы 2, 3, 4'!H17:H17),"&lt;=",10000000)</f>
        <v>0&lt;=10000000</v>
      </c>
      <c r="F36" s="131"/>
      <c r="G36" s="130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.75">
      <c r="A37" s="127">
        <f>IF((SUM('Разделы 2, 3, 4'!C18:C18)&lt;=10000000),"","Неверно!")</f>
      </c>
      <c r="B37" s="140" t="s">
        <v>695</v>
      </c>
      <c r="C37" s="143" t="s">
        <v>708</v>
      </c>
      <c r="D37" s="126" t="s">
        <v>580</v>
      </c>
      <c r="E37" s="128" t="str">
        <f>CONCATENATE(SUM('Разделы 2, 3, 4'!C18:C18),"&lt;=",10000000)</f>
        <v>0&lt;=10000000</v>
      </c>
      <c r="F37" s="131"/>
      <c r="G37" s="130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.75">
      <c r="A38" s="127">
        <f>IF((SUM('Разделы 2, 3, 4'!D18:D18)&lt;=10000000),"","Неверно!")</f>
      </c>
      <c r="B38" s="140" t="s">
        <v>695</v>
      </c>
      <c r="C38" s="143" t="s">
        <v>709</v>
      </c>
      <c r="D38" s="126" t="s">
        <v>580</v>
      </c>
      <c r="E38" s="128" t="str">
        <f>CONCATENATE(SUM('Разделы 2, 3, 4'!D18:D18),"&lt;=",10000000)</f>
        <v>0&lt;=10000000</v>
      </c>
      <c r="F38" s="131"/>
      <c r="G38" s="130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.75">
      <c r="A39" s="127">
        <f>IF((SUM('Разделы 2, 3, 4'!E18:E18)&lt;=10000000),"","Неверно!")</f>
      </c>
      <c r="B39" s="140" t="s">
        <v>695</v>
      </c>
      <c r="C39" s="143" t="s">
        <v>710</v>
      </c>
      <c r="D39" s="126" t="s">
        <v>580</v>
      </c>
      <c r="E39" s="128" t="str">
        <f>CONCATENATE(SUM('Разделы 2, 3, 4'!E18:E18),"&lt;=",10000000)</f>
        <v>0&lt;=10000000</v>
      </c>
      <c r="F39" s="131"/>
      <c r="G39" s="130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.75">
      <c r="A40" s="127">
        <f>IF((SUM('Разделы 2, 3, 4'!F18:F18)&lt;=10000000),"","Неверно!")</f>
      </c>
      <c r="B40" s="140" t="s">
        <v>695</v>
      </c>
      <c r="C40" s="143" t="s">
        <v>711</v>
      </c>
      <c r="D40" s="126" t="s">
        <v>580</v>
      </c>
      <c r="E40" s="128" t="str">
        <f>CONCATENATE(SUM('Разделы 2, 3, 4'!F18:F18),"&lt;=",10000000)</f>
        <v>0&lt;=10000000</v>
      </c>
      <c r="F40" s="131"/>
      <c r="G40" s="130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.75">
      <c r="A41" s="127">
        <f>IF((SUM('Разделы 2, 3, 4'!G18:G18)&lt;=10000000),"","Неверно!")</f>
      </c>
      <c r="B41" s="140" t="s">
        <v>695</v>
      </c>
      <c r="C41" s="143" t="s">
        <v>712</v>
      </c>
      <c r="D41" s="126" t="s">
        <v>580</v>
      </c>
      <c r="E41" s="128" t="str">
        <f>CONCATENATE(SUM('Разделы 2, 3, 4'!G18:G18),"&lt;=",10000000)</f>
        <v>0&lt;=10000000</v>
      </c>
      <c r="F41" s="131"/>
      <c r="G41" s="130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.75">
      <c r="A42" s="127">
        <f>IF((SUM('Разделы 2, 3, 4'!H18:H18)&lt;=10000000),"","Неверно!")</f>
      </c>
      <c r="B42" s="140" t="s">
        <v>695</v>
      </c>
      <c r="C42" s="143" t="s">
        <v>713</v>
      </c>
      <c r="D42" s="126" t="s">
        <v>580</v>
      </c>
      <c r="E42" s="128" t="str">
        <f>CONCATENATE(SUM('Разделы 2, 3, 4'!H18:H18),"&lt;=",10000000)</f>
        <v>0&lt;=10000000</v>
      </c>
      <c r="F42" s="131"/>
      <c r="G42" s="130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.75">
      <c r="A43" s="127">
        <f>IF((SUM('Разделы 2, 3, 4'!C9:C9)&lt;=10000000),"","Неверно!")</f>
      </c>
      <c r="B43" s="140" t="s">
        <v>695</v>
      </c>
      <c r="C43" s="143" t="s">
        <v>714</v>
      </c>
      <c r="D43" s="126" t="s">
        <v>580</v>
      </c>
      <c r="E43" s="128" t="str">
        <f>CONCATENATE(SUM('Разделы 2, 3, 4'!C9:C9),"&lt;=",10000000)</f>
        <v>0&lt;=10000000</v>
      </c>
      <c r="F43" s="131"/>
      <c r="G43" s="130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.75">
      <c r="A44" s="127">
        <f>IF((SUM('Разделы 2, 3, 4'!D9:D9)&lt;=10000000),"","Неверно!")</f>
      </c>
      <c r="B44" s="140" t="s">
        <v>695</v>
      </c>
      <c r="C44" s="143" t="s">
        <v>715</v>
      </c>
      <c r="D44" s="126" t="s">
        <v>580</v>
      </c>
      <c r="E44" s="128" t="str">
        <f>CONCATENATE(SUM('Разделы 2, 3, 4'!D9:D9),"&lt;=",10000000)</f>
        <v>0&lt;=10000000</v>
      </c>
      <c r="F44" s="131"/>
      <c r="G44" s="130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.75">
      <c r="A45" s="127">
        <f>IF((SUM('Разделы 2, 3, 4'!E9:E9)&lt;=10000000),"","Неверно!")</f>
      </c>
      <c r="B45" s="140" t="s">
        <v>695</v>
      </c>
      <c r="C45" s="143" t="s">
        <v>0</v>
      </c>
      <c r="D45" s="126" t="s">
        <v>580</v>
      </c>
      <c r="E45" s="128" t="str">
        <f>CONCATENATE(SUM('Разделы 2, 3, 4'!E9:E9),"&lt;=",10000000)</f>
        <v>0&lt;=10000000</v>
      </c>
      <c r="F45" s="131"/>
      <c r="G45" s="130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.75">
      <c r="A46" s="127">
        <f>IF((SUM('Разделы 2, 3, 4'!F9:F9)&lt;=10000000),"","Неверно!")</f>
      </c>
      <c r="B46" s="140" t="s">
        <v>695</v>
      </c>
      <c r="C46" s="143" t="s">
        <v>1</v>
      </c>
      <c r="D46" s="126" t="s">
        <v>580</v>
      </c>
      <c r="E46" s="128" t="str">
        <f>CONCATENATE(SUM('Разделы 2, 3, 4'!F9:F9),"&lt;=",10000000)</f>
        <v>0&lt;=10000000</v>
      </c>
      <c r="F46" s="131"/>
      <c r="G46" s="130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27">
        <f>IF((SUM('Разделы 2, 3, 4'!G9:G9)&lt;=10000000),"","Неверно!")</f>
      </c>
      <c r="B47" s="140" t="s">
        <v>695</v>
      </c>
      <c r="C47" s="143" t="s">
        <v>2</v>
      </c>
      <c r="D47" s="126" t="s">
        <v>580</v>
      </c>
      <c r="E47" s="128" t="str">
        <f>CONCATENATE(SUM('Разделы 2, 3, 4'!G9:G9),"&lt;=",10000000)</f>
        <v>0&lt;=10000000</v>
      </c>
      <c r="F47" s="131"/>
      <c r="G47" s="130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27">
        <f>IF((SUM('Разделы 2, 3, 4'!H9:H9)&lt;=10000000),"","Неверно!")</f>
      </c>
      <c r="B48" s="140" t="s">
        <v>695</v>
      </c>
      <c r="C48" s="143" t="s">
        <v>3</v>
      </c>
      <c r="D48" s="126" t="s">
        <v>580</v>
      </c>
      <c r="E48" s="128" t="str">
        <f>CONCATENATE(SUM('Разделы 2, 3, 4'!H9:H9),"&lt;=",10000000)</f>
        <v>0&lt;=10000000</v>
      </c>
      <c r="F48" s="131"/>
      <c r="G48" s="130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27">
        <f>IF((SUM('Разделы 2, 3, 4'!C10:C10)&lt;=10000000),"","Неверно!")</f>
      </c>
      <c r="B49" s="140" t="s">
        <v>695</v>
      </c>
      <c r="C49" s="143" t="s">
        <v>4</v>
      </c>
      <c r="D49" s="126" t="s">
        <v>580</v>
      </c>
      <c r="E49" s="128" t="str">
        <f>CONCATENATE(SUM('Разделы 2, 3, 4'!C10:C10),"&lt;=",10000000)</f>
        <v>0&lt;=10000000</v>
      </c>
      <c r="F49" s="131"/>
      <c r="G49" s="130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27">
        <f>IF((SUM('Разделы 2, 3, 4'!D10:D10)&lt;=10000000),"","Неверно!")</f>
      </c>
      <c r="B50" s="140" t="s">
        <v>695</v>
      </c>
      <c r="C50" s="143" t="s">
        <v>5</v>
      </c>
      <c r="D50" s="126" t="s">
        <v>580</v>
      </c>
      <c r="E50" s="128" t="str">
        <f>CONCATENATE(SUM('Разделы 2, 3, 4'!D10:D10),"&lt;=",10000000)</f>
        <v>0&lt;=10000000</v>
      </c>
      <c r="F50" s="131"/>
      <c r="G50" s="130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27">
        <f>IF((SUM('Разделы 2, 3, 4'!E10:E10)&lt;=10000000),"","Неверно!")</f>
      </c>
      <c r="B51" s="140" t="s">
        <v>695</v>
      </c>
      <c r="C51" s="143" t="s">
        <v>6</v>
      </c>
      <c r="D51" s="126" t="s">
        <v>580</v>
      </c>
      <c r="E51" s="128" t="str">
        <f>CONCATENATE(SUM('Разделы 2, 3, 4'!E10:E10),"&lt;=",10000000)</f>
        <v>0&lt;=10000000</v>
      </c>
      <c r="F51" s="131"/>
      <c r="G51" s="130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27">
        <f>IF((SUM('Разделы 2, 3, 4'!F10:F10)&lt;=10000000),"","Неверно!")</f>
      </c>
      <c r="B52" s="140" t="s">
        <v>695</v>
      </c>
      <c r="C52" s="143" t="s">
        <v>7</v>
      </c>
      <c r="D52" s="126" t="s">
        <v>580</v>
      </c>
      <c r="E52" s="128" t="str">
        <f>CONCATENATE(SUM('Разделы 2, 3, 4'!F10:F10),"&lt;=",10000000)</f>
        <v>0&lt;=10000000</v>
      </c>
      <c r="F52" s="131"/>
      <c r="G52" s="130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27">
        <f>IF((SUM('Разделы 2, 3, 4'!G10:G10)&lt;=10000000),"","Неверно!")</f>
      </c>
      <c r="B53" s="140" t="s">
        <v>695</v>
      </c>
      <c r="C53" s="143" t="s">
        <v>8</v>
      </c>
      <c r="D53" s="126" t="s">
        <v>580</v>
      </c>
      <c r="E53" s="128" t="str">
        <f>CONCATENATE(SUM('Разделы 2, 3, 4'!G10:G10),"&lt;=",10000000)</f>
        <v>0&lt;=10000000</v>
      </c>
      <c r="F53" s="131"/>
      <c r="G53" s="130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27">
        <f>IF((SUM('Разделы 2, 3, 4'!H10:H10)&lt;=10000000),"","Неверно!")</f>
      </c>
      <c r="B54" s="140" t="s">
        <v>695</v>
      </c>
      <c r="C54" s="143" t="s">
        <v>9</v>
      </c>
      <c r="D54" s="126" t="s">
        <v>580</v>
      </c>
      <c r="E54" s="128" t="str">
        <f>CONCATENATE(SUM('Разделы 2, 3, 4'!H10:H10),"&lt;=",10000000)</f>
        <v>0&lt;=10000000</v>
      </c>
      <c r="F54" s="131"/>
      <c r="G54" s="130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27">
        <f>IF((SUM('Разделы 2, 3, 4'!C11:C11)&lt;=10000000),"","Неверно!")</f>
      </c>
      <c r="B55" s="140" t="s">
        <v>695</v>
      </c>
      <c r="C55" s="143" t="s">
        <v>10</v>
      </c>
      <c r="D55" s="126" t="s">
        <v>580</v>
      </c>
      <c r="E55" s="128" t="str">
        <f>CONCATENATE(SUM('Разделы 2, 3, 4'!C11:C11),"&lt;=",10000000)</f>
        <v>0&lt;=10000000</v>
      </c>
      <c r="F55" s="131"/>
      <c r="G55" s="130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27">
        <f>IF((SUM('Разделы 2, 3, 4'!D11:D11)&lt;=10000000),"","Неверно!")</f>
      </c>
      <c r="B56" s="140" t="s">
        <v>695</v>
      </c>
      <c r="C56" s="143" t="s">
        <v>11</v>
      </c>
      <c r="D56" s="126" t="s">
        <v>580</v>
      </c>
      <c r="E56" s="128" t="str">
        <f>CONCATENATE(SUM('Разделы 2, 3, 4'!D11:D11),"&lt;=",10000000)</f>
        <v>0&lt;=10000000</v>
      </c>
      <c r="F56" s="131"/>
      <c r="G56" s="130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27">
        <f>IF((SUM('Разделы 2, 3, 4'!E11:E11)&lt;=10000000),"","Неверно!")</f>
      </c>
      <c r="B57" s="140" t="s">
        <v>695</v>
      </c>
      <c r="C57" s="143" t="s">
        <v>12</v>
      </c>
      <c r="D57" s="126" t="s">
        <v>580</v>
      </c>
      <c r="E57" s="128" t="str">
        <f>CONCATENATE(SUM('Разделы 2, 3, 4'!E11:E11),"&lt;=",10000000)</f>
        <v>0&lt;=10000000</v>
      </c>
      <c r="F57" s="131"/>
      <c r="G57" s="130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27">
        <f>IF((SUM('Разделы 2, 3, 4'!F11:F11)&lt;=10000000),"","Неверно!")</f>
      </c>
      <c r="B58" s="140" t="s">
        <v>695</v>
      </c>
      <c r="C58" s="143" t="s">
        <v>13</v>
      </c>
      <c r="D58" s="126" t="s">
        <v>580</v>
      </c>
      <c r="E58" s="128" t="str">
        <f>CONCATENATE(SUM('Разделы 2, 3, 4'!F11:F11),"&lt;=",10000000)</f>
        <v>0&lt;=10000000</v>
      </c>
      <c r="F58" s="131"/>
      <c r="G58" s="130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27">
        <f>IF((SUM('Разделы 2, 3, 4'!G11:G11)&lt;=10000000),"","Неверно!")</f>
      </c>
      <c r="B59" s="140" t="s">
        <v>695</v>
      </c>
      <c r="C59" s="143" t="s">
        <v>14</v>
      </c>
      <c r="D59" s="126" t="s">
        <v>580</v>
      </c>
      <c r="E59" s="128" t="str">
        <f>CONCATENATE(SUM('Разделы 2, 3, 4'!G11:G11),"&lt;=",10000000)</f>
        <v>0&lt;=10000000</v>
      </c>
      <c r="F59" s="131"/>
      <c r="G59" s="130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27">
        <f>IF((SUM('Разделы 2, 3, 4'!H11:H11)&lt;=10000000),"","Неверно!")</f>
      </c>
      <c r="B60" s="140" t="s">
        <v>695</v>
      </c>
      <c r="C60" s="143" t="s">
        <v>15</v>
      </c>
      <c r="D60" s="126" t="s">
        <v>580</v>
      </c>
      <c r="E60" s="128" t="str">
        <f>CONCATENATE(SUM('Разделы 2, 3, 4'!H11:H11),"&lt;=",10000000)</f>
        <v>0&lt;=10000000</v>
      </c>
      <c r="F60" s="131"/>
      <c r="G60" s="130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27">
        <f>IF((SUM('Разделы 2, 3, 4'!C12:C12)&lt;=10000000),"","Неверно!")</f>
      </c>
      <c r="B61" s="140" t="s">
        <v>695</v>
      </c>
      <c r="C61" s="143" t="s">
        <v>16</v>
      </c>
      <c r="D61" s="126" t="s">
        <v>580</v>
      </c>
      <c r="E61" s="128" t="str">
        <f>CONCATENATE(SUM('Разделы 2, 3, 4'!C12:C12),"&lt;=",10000000)</f>
        <v>0&lt;=10000000</v>
      </c>
      <c r="F61" s="131"/>
      <c r="G61" s="130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27">
        <f>IF((SUM('Разделы 2, 3, 4'!D12:D12)&lt;=10000000),"","Неверно!")</f>
      </c>
      <c r="B62" s="140" t="s">
        <v>695</v>
      </c>
      <c r="C62" s="143" t="s">
        <v>17</v>
      </c>
      <c r="D62" s="126" t="s">
        <v>580</v>
      </c>
      <c r="E62" s="128" t="str">
        <f>CONCATENATE(SUM('Разделы 2, 3, 4'!D12:D12),"&lt;=",10000000)</f>
        <v>0&lt;=10000000</v>
      </c>
      <c r="F62" s="131"/>
      <c r="G62" s="130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27">
        <f>IF((SUM('Разделы 2, 3, 4'!E12:E12)&lt;=10000000),"","Неверно!")</f>
      </c>
      <c r="B63" s="140" t="s">
        <v>695</v>
      </c>
      <c r="C63" s="143" t="s">
        <v>18</v>
      </c>
      <c r="D63" s="126" t="s">
        <v>580</v>
      </c>
      <c r="E63" s="128" t="str">
        <f>CONCATENATE(SUM('Разделы 2, 3, 4'!E12:E12),"&lt;=",10000000)</f>
        <v>0&lt;=10000000</v>
      </c>
      <c r="F63" s="131"/>
      <c r="G63" s="130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27">
        <f>IF((SUM('Разделы 2, 3, 4'!F12:F12)&lt;=10000000),"","Неверно!")</f>
      </c>
      <c r="B64" s="140" t="s">
        <v>695</v>
      </c>
      <c r="C64" s="143" t="s">
        <v>19</v>
      </c>
      <c r="D64" s="126" t="s">
        <v>580</v>
      </c>
      <c r="E64" s="128" t="str">
        <f>CONCATENATE(SUM('Разделы 2, 3, 4'!F12:F12),"&lt;=",10000000)</f>
        <v>0&lt;=10000000</v>
      </c>
      <c r="F64" s="131"/>
      <c r="G64" s="130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.75">
      <c r="A65" s="127">
        <f>IF((SUM('Разделы 2, 3, 4'!G12:G12)&lt;=10000000),"","Неверно!")</f>
      </c>
      <c r="B65" s="140" t="s">
        <v>695</v>
      </c>
      <c r="C65" s="143" t="s">
        <v>20</v>
      </c>
      <c r="D65" s="126" t="s">
        <v>580</v>
      </c>
      <c r="E65" s="128" t="str">
        <f>CONCATENATE(SUM('Разделы 2, 3, 4'!G12:G12),"&lt;=",10000000)</f>
        <v>0&lt;=10000000</v>
      </c>
      <c r="F65" s="131"/>
      <c r="G65" s="130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.75">
      <c r="A66" s="127">
        <f>IF((SUM('Разделы 2, 3, 4'!H12:H12)&lt;=10000000),"","Неверно!")</f>
      </c>
      <c r="B66" s="140" t="s">
        <v>695</v>
      </c>
      <c r="C66" s="143" t="s">
        <v>21</v>
      </c>
      <c r="D66" s="126" t="s">
        <v>580</v>
      </c>
      <c r="E66" s="128" t="str">
        <f>CONCATENATE(SUM('Разделы 2, 3, 4'!H12:H12),"&lt;=",10000000)</f>
        <v>0&lt;=10000000</v>
      </c>
      <c r="F66" s="131"/>
      <c r="G66" s="130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.75">
      <c r="A67" s="127">
        <f>IF((SUM('Разделы 2, 3, 4'!C13:C13)&lt;=10000000),"","Неверно!")</f>
      </c>
      <c r="B67" s="140" t="s">
        <v>695</v>
      </c>
      <c r="C67" s="143" t="s">
        <v>22</v>
      </c>
      <c r="D67" s="126" t="s">
        <v>580</v>
      </c>
      <c r="E67" s="128" t="str">
        <f>CONCATENATE(SUM('Разделы 2, 3, 4'!C13:C13),"&lt;=",10000000)</f>
        <v>0&lt;=10000000</v>
      </c>
      <c r="F67" s="131"/>
      <c r="G67" s="130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.75">
      <c r="A68" s="127">
        <f>IF((SUM('Разделы 2, 3, 4'!D13:D13)&lt;=10000000),"","Неверно!")</f>
      </c>
      <c r="B68" s="140" t="s">
        <v>695</v>
      </c>
      <c r="C68" s="143" t="s">
        <v>23</v>
      </c>
      <c r="D68" s="126" t="s">
        <v>580</v>
      </c>
      <c r="E68" s="128" t="str">
        <f>CONCATENATE(SUM('Разделы 2, 3, 4'!D13:D13),"&lt;=",10000000)</f>
        <v>0&lt;=10000000</v>
      </c>
      <c r="F68" s="131"/>
      <c r="G68" s="130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.75">
      <c r="A69" s="127">
        <f>IF((SUM('Разделы 2, 3, 4'!E13:E13)&lt;=10000000),"","Неверно!")</f>
      </c>
      <c r="B69" s="140" t="s">
        <v>695</v>
      </c>
      <c r="C69" s="143" t="s">
        <v>24</v>
      </c>
      <c r="D69" s="126" t="s">
        <v>580</v>
      </c>
      <c r="E69" s="128" t="str">
        <f>CONCATENATE(SUM('Разделы 2, 3, 4'!E13:E13),"&lt;=",10000000)</f>
        <v>0&lt;=10000000</v>
      </c>
      <c r="F69" s="131"/>
      <c r="G69" s="130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.75">
      <c r="A70" s="127">
        <f>IF((SUM('Разделы 2, 3, 4'!F13:F13)&lt;=10000000),"","Неверно!")</f>
      </c>
      <c r="B70" s="140" t="s">
        <v>695</v>
      </c>
      <c r="C70" s="143" t="s">
        <v>25</v>
      </c>
      <c r="D70" s="126" t="s">
        <v>580</v>
      </c>
      <c r="E70" s="128" t="str">
        <f>CONCATENATE(SUM('Разделы 2, 3, 4'!F13:F13),"&lt;=",10000000)</f>
        <v>0&lt;=10000000</v>
      </c>
      <c r="F70" s="131"/>
      <c r="G70" s="130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.75">
      <c r="A71" s="127">
        <f>IF((SUM('Разделы 2, 3, 4'!G13:G13)&lt;=10000000),"","Неверно!")</f>
      </c>
      <c r="B71" s="140" t="s">
        <v>695</v>
      </c>
      <c r="C71" s="143" t="s">
        <v>26</v>
      </c>
      <c r="D71" s="126" t="s">
        <v>580</v>
      </c>
      <c r="E71" s="128" t="str">
        <f>CONCATENATE(SUM('Разделы 2, 3, 4'!G13:G13),"&lt;=",10000000)</f>
        <v>0&lt;=10000000</v>
      </c>
      <c r="F71" s="131"/>
      <c r="G71" s="130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.75">
      <c r="A72" s="127">
        <f>IF((SUM('Разделы 2, 3, 4'!H13:H13)&lt;=10000000),"","Неверно!")</f>
      </c>
      <c r="B72" s="140" t="s">
        <v>695</v>
      </c>
      <c r="C72" s="143" t="s">
        <v>27</v>
      </c>
      <c r="D72" s="126" t="s">
        <v>580</v>
      </c>
      <c r="E72" s="128" t="str">
        <f>CONCATENATE(SUM('Разделы 2, 3, 4'!H13:H13),"&lt;=",10000000)</f>
        <v>0&lt;=10000000</v>
      </c>
      <c r="F72" s="131"/>
      <c r="G72" s="130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.75">
      <c r="A73" s="127">
        <f>IF((SUM('Разделы 2, 3, 4'!C14:C14)&lt;=10000000),"","Неверно!")</f>
      </c>
      <c r="B73" s="140" t="s">
        <v>695</v>
      </c>
      <c r="C73" s="143" t="s">
        <v>28</v>
      </c>
      <c r="D73" s="126" t="s">
        <v>580</v>
      </c>
      <c r="E73" s="128" t="str">
        <f>CONCATENATE(SUM('Разделы 2, 3, 4'!C14:C14),"&lt;=",10000000)</f>
        <v>0&lt;=10000000</v>
      </c>
      <c r="F73" s="131"/>
      <c r="G73" s="130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.75">
      <c r="A74" s="127">
        <f>IF((SUM('Разделы 2, 3, 4'!D14:D14)&lt;=10000000),"","Неверно!")</f>
      </c>
      <c r="B74" s="140" t="s">
        <v>695</v>
      </c>
      <c r="C74" s="143" t="s">
        <v>29</v>
      </c>
      <c r="D74" s="126" t="s">
        <v>580</v>
      </c>
      <c r="E74" s="128" t="str">
        <f>CONCATENATE(SUM('Разделы 2, 3, 4'!D14:D14),"&lt;=",10000000)</f>
        <v>0&lt;=10000000</v>
      </c>
      <c r="F74" s="131"/>
      <c r="G74" s="130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.75">
      <c r="A75" s="127">
        <f>IF((SUM('Разделы 2, 3, 4'!E14:E14)&lt;=10000000),"","Неверно!")</f>
      </c>
      <c r="B75" s="140" t="s">
        <v>695</v>
      </c>
      <c r="C75" s="143" t="s">
        <v>30</v>
      </c>
      <c r="D75" s="126" t="s">
        <v>580</v>
      </c>
      <c r="E75" s="128" t="str">
        <f>CONCATENATE(SUM('Разделы 2, 3, 4'!E14:E14),"&lt;=",10000000)</f>
        <v>0&lt;=10000000</v>
      </c>
      <c r="F75" s="131"/>
      <c r="G75" s="130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.75">
      <c r="A76" s="127">
        <f>IF((SUM('Разделы 2, 3, 4'!F14:F14)&lt;=10000000),"","Неверно!")</f>
      </c>
      <c r="B76" s="140" t="s">
        <v>695</v>
      </c>
      <c r="C76" s="143" t="s">
        <v>31</v>
      </c>
      <c r="D76" s="126" t="s">
        <v>580</v>
      </c>
      <c r="E76" s="128" t="str">
        <f>CONCATENATE(SUM('Разделы 2, 3, 4'!F14:F14),"&lt;=",10000000)</f>
        <v>0&lt;=10000000</v>
      </c>
      <c r="F76" s="131"/>
      <c r="G76" s="130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.75">
      <c r="A77" s="127">
        <f>IF((SUM('Разделы 2, 3, 4'!G14:G14)&lt;=10000000),"","Неверно!")</f>
      </c>
      <c r="B77" s="140" t="s">
        <v>695</v>
      </c>
      <c r="C77" s="143" t="s">
        <v>32</v>
      </c>
      <c r="D77" s="126" t="s">
        <v>580</v>
      </c>
      <c r="E77" s="128" t="str">
        <f>CONCATENATE(SUM('Разделы 2, 3, 4'!G14:G14),"&lt;=",10000000)</f>
        <v>0&lt;=10000000</v>
      </c>
      <c r="F77" s="131"/>
      <c r="G77" s="130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.75">
      <c r="A78" s="127">
        <f>IF((SUM('Разделы 2, 3, 4'!H14:H14)&lt;=10000000),"","Неверно!")</f>
      </c>
      <c r="B78" s="140" t="s">
        <v>695</v>
      </c>
      <c r="C78" s="143" t="s">
        <v>33</v>
      </c>
      <c r="D78" s="126" t="s">
        <v>580</v>
      </c>
      <c r="E78" s="128" t="str">
        <f>CONCATENATE(SUM('Разделы 2, 3, 4'!H14:H14),"&lt;=",10000000)</f>
        <v>0&lt;=10000000</v>
      </c>
      <c r="F78" s="131"/>
      <c r="G78" s="130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.75">
      <c r="A79" s="127">
        <f>IF((SUM('Разделы 2, 3, 4'!C15:C15)&lt;=10000000),"","Неверно!")</f>
      </c>
      <c r="B79" s="140" t="s">
        <v>695</v>
      </c>
      <c r="C79" s="143" t="s">
        <v>34</v>
      </c>
      <c r="D79" s="126" t="s">
        <v>580</v>
      </c>
      <c r="E79" s="128" t="str">
        <f>CONCATENATE(SUM('Разделы 2, 3, 4'!C15:C15),"&lt;=",10000000)</f>
        <v>0&lt;=10000000</v>
      </c>
      <c r="F79" s="131"/>
      <c r="G79" s="130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.75">
      <c r="A80" s="127">
        <f>IF((SUM('Разделы 2, 3, 4'!D15:D15)&lt;=10000000),"","Неверно!")</f>
      </c>
      <c r="B80" s="140" t="s">
        <v>695</v>
      </c>
      <c r="C80" s="143" t="s">
        <v>35</v>
      </c>
      <c r="D80" s="126" t="s">
        <v>580</v>
      </c>
      <c r="E80" s="128" t="str">
        <f>CONCATENATE(SUM('Разделы 2, 3, 4'!D15:D15),"&lt;=",10000000)</f>
        <v>0&lt;=10000000</v>
      </c>
      <c r="F80" s="131"/>
      <c r="G80" s="130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.75">
      <c r="A81" s="127">
        <f>IF((SUM('Разделы 2, 3, 4'!E15:E15)&lt;=10000000),"","Неверно!")</f>
      </c>
      <c r="B81" s="140" t="s">
        <v>695</v>
      </c>
      <c r="C81" s="143" t="s">
        <v>36</v>
      </c>
      <c r="D81" s="126" t="s">
        <v>580</v>
      </c>
      <c r="E81" s="128" t="str">
        <f>CONCATENATE(SUM('Разделы 2, 3, 4'!E15:E15),"&lt;=",10000000)</f>
        <v>0&lt;=10000000</v>
      </c>
      <c r="F81" s="131"/>
      <c r="G81" s="130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.75">
      <c r="A82" s="127">
        <f>IF((SUM('Разделы 2, 3, 4'!F15:F15)&lt;=10000000),"","Неверно!")</f>
      </c>
      <c r="B82" s="140" t="s">
        <v>695</v>
      </c>
      <c r="C82" s="143" t="s">
        <v>37</v>
      </c>
      <c r="D82" s="126" t="s">
        <v>580</v>
      </c>
      <c r="E82" s="128" t="str">
        <f>CONCATENATE(SUM('Разделы 2, 3, 4'!F15:F15),"&lt;=",10000000)</f>
        <v>0&lt;=10000000</v>
      </c>
      <c r="F82" s="131"/>
      <c r="G82" s="130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.75">
      <c r="A83" s="127">
        <f>IF((SUM('Разделы 2, 3, 4'!G15:G15)&lt;=10000000),"","Неверно!")</f>
      </c>
      <c r="B83" s="140" t="s">
        <v>695</v>
      </c>
      <c r="C83" s="143" t="s">
        <v>38</v>
      </c>
      <c r="D83" s="126" t="s">
        <v>580</v>
      </c>
      <c r="E83" s="128" t="str">
        <f>CONCATENATE(SUM('Разделы 2, 3, 4'!G15:G15),"&lt;=",10000000)</f>
        <v>0&lt;=10000000</v>
      </c>
      <c r="F83" s="131"/>
      <c r="G83" s="130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.75">
      <c r="A84" s="127">
        <f>IF((SUM('Разделы 2, 3, 4'!H15:H15)&lt;=10000000),"","Неверно!")</f>
      </c>
      <c r="B84" s="140" t="s">
        <v>695</v>
      </c>
      <c r="C84" s="143" t="s">
        <v>39</v>
      </c>
      <c r="D84" s="126" t="s">
        <v>580</v>
      </c>
      <c r="E84" s="128" t="str">
        <f>CONCATENATE(SUM('Разделы 2, 3, 4'!H15:H15),"&lt;=",10000000)</f>
        <v>0&lt;=10000000</v>
      </c>
      <c r="F84" s="131"/>
      <c r="G84" s="130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.75">
      <c r="A85" s="127">
        <f>IF((SUM('Разделы 2, 3, 4'!C16:C16)&lt;=10000000),"","Неверно!")</f>
      </c>
      <c r="B85" s="140" t="s">
        <v>695</v>
      </c>
      <c r="C85" s="143" t="s">
        <v>40</v>
      </c>
      <c r="D85" s="126" t="s">
        <v>580</v>
      </c>
      <c r="E85" s="128" t="str">
        <f>CONCATENATE(SUM('Разделы 2, 3, 4'!C16:C16),"&lt;=",10000000)</f>
        <v>0&lt;=10000000</v>
      </c>
      <c r="F85" s="131"/>
      <c r="G85" s="130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.75">
      <c r="A86" s="127">
        <f>IF((SUM('Разделы 2, 3, 4'!D16:D16)&lt;=10000000),"","Неверно!")</f>
      </c>
      <c r="B86" s="140" t="s">
        <v>695</v>
      </c>
      <c r="C86" s="143" t="s">
        <v>41</v>
      </c>
      <c r="D86" s="126" t="s">
        <v>580</v>
      </c>
      <c r="E86" s="128" t="str">
        <f>CONCATENATE(SUM('Разделы 2, 3, 4'!D16:D16),"&lt;=",10000000)</f>
        <v>23700&lt;=10000000</v>
      </c>
      <c r="F86" s="131"/>
      <c r="G86" s="130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.75">
      <c r="A87" s="127">
        <f>IF((SUM('Разделы 2, 3, 4'!E16:E16)&lt;=10000000),"","Неверно!")</f>
      </c>
      <c r="B87" s="140" t="s">
        <v>695</v>
      </c>
      <c r="C87" s="143" t="s">
        <v>42</v>
      </c>
      <c r="D87" s="126" t="s">
        <v>580</v>
      </c>
      <c r="E87" s="128" t="str">
        <f>CONCATENATE(SUM('Разделы 2, 3, 4'!E16:E16),"&lt;=",10000000)</f>
        <v>0&lt;=10000000</v>
      </c>
      <c r="F87" s="131"/>
      <c r="G87" s="130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.75">
      <c r="A88" s="127">
        <f>IF((SUM('Разделы 2, 3, 4'!F16:F16)&lt;=10000000),"","Неверно!")</f>
      </c>
      <c r="B88" s="140" t="s">
        <v>695</v>
      </c>
      <c r="C88" s="143" t="s">
        <v>43</v>
      </c>
      <c r="D88" s="126" t="s">
        <v>580</v>
      </c>
      <c r="E88" s="128" t="str">
        <f>CONCATENATE(SUM('Разделы 2, 3, 4'!F16:F16),"&lt;=",10000000)</f>
        <v>0&lt;=10000000</v>
      </c>
      <c r="F88" s="131"/>
      <c r="G88" s="130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.75">
      <c r="A89" s="127">
        <f>IF((SUM('Разделы 2, 3, 4'!G16:G16)&lt;=10000000),"","Неверно!")</f>
      </c>
      <c r="B89" s="140" t="s">
        <v>695</v>
      </c>
      <c r="C89" s="143" t="s">
        <v>44</v>
      </c>
      <c r="D89" s="126" t="s">
        <v>580</v>
      </c>
      <c r="E89" s="128" t="str">
        <f>CONCATENATE(SUM('Разделы 2, 3, 4'!G16:G16),"&lt;=",10000000)</f>
        <v>0&lt;=10000000</v>
      </c>
      <c r="F89" s="131"/>
      <c r="G89" s="130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.75">
      <c r="A90" s="127">
        <f>IF((SUM('Разделы 2, 3, 4'!H16:H16)&lt;=10000000),"","Неверно!")</f>
      </c>
      <c r="B90" s="140" t="s">
        <v>695</v>
      </c>
      <c r="C90" s="143" t="s">
        <v>45</v>
      </c>
      <c r="D90" s="126" t="s">
        <v>580</v>
      </c>
      <c r="E90" s="128" t="str">
        <f>CONCATENATE(SUM('Разделы 2, 3, 4'!H16:H16),"&lt;=",10000000)</f>
        <v>0&lt;=10000000</v>
      </c>
      <c r="F90" s="131"/>
      <c r="G90" s="130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02">
      <c r="A91" s="127">
        <f>IF((SUM('Раздел 1'!D18:D18)=SUM('Раздел 1'!D25:D25)+SUM('Раздел 1'!D30:D31)),"","Неверно!")</f>
      </c>
      <c r="B91" s="140" t="s">
        <v>46</v>
      </c>
      <c r="C91" s="143" t="s">
        <v>47</v>
      </c>
      <c r="D91" s="126" t="s">
        <v>510</v>
      </c>
      <c r="E91" s="128" t="str">
        <f>CONCATENATE(SUM('Раздел 1'!D18:D18),"=",SUM('Раздел 1'!D25:D25),"+",SUM('Раздел 1'!D30:D31))</f>
        <v>0=0+0</v>
      </c>
      <c r="F91" s="131"/>
      <c r="G91" s="130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102">
      <c r="A92" s="127">
        <f>IF((SUM('Раздел 1'!M18:M18)=SUM('Раздел 1'!M25:M25)+SUM('Раздел 1'!M30:M31)),"","Неверно!")</f>
      </c>
      <c r="B92" s="140" t="s">
        <v>46</v>
      </c>
      <c r="C92" s="143" t="s">
        <v>48</v>
      </c>
      <c r="D92" s="126" t="s">
        <v>510</v>
      </c>
      <c r="E92" s="128" t="str">
        <f>CONCATENATE(SUM('Раздел 1'!M18:M18),"=",SUM('Раздел 1'!M25:M25),"+",SUM('Раздел 1'!M30:M31))</f>
        <v>0=0+0</v>
      </c>
      <c r="F92" s="131"/>
      <c r="G92" s="130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102">
      <c r="A93" s="127">
        <f>IF((SUM('Раздел 1'!N18:N18)=SUM('Раздел 1'!N25:N25)+SUM('Раздел 1'!N30:N31)),"","Неверно!")</f>
      </c>
      <c r="B93" s="140" t="s">
        <v>46</v>
      </c>
      <c r="C93" s="143" t="s">
        <v>49</v>
      </c>
      <c r="D93" s="126" t="s">
        <v>510</v>
      </c>
      <c r="E93" s="128" t="str">
        <f>CONCATENATE(SUM('Раздел 1'!N18:N18),"=",SUM('Раздел 1'!N25:N25),"+",SUM('Раздел 1'!N30:N31))</f>
        <v>0=0+0</v>
      </c>
      <c r="F93" s="131"/>
      <c r="G93" s="130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102">
      <c r="A94" s="127">
        <f>IF((SUM('Раздел 1'!O18:O18)=SUM('Раздел 1'!O25:O25)+SUM('Раздел 1'!O30:O31)),"","Неверно!")</f>
      </c>
      <c r="B94" s="140" t="s">
        <v>46</v>
      </c>
      <c r="C94" s="143" t="s">
        <v>50</v>
      </c>
      <c r="D94" s="126" t="s">
        <v>510</v>
      </c>
      <c r="E94" s="128" t="str">
        <f>CONCATENATE(SUM('Раздел 1'!O18:O18),"=",SUM('Раздел 1'!O25:O25),"+",SUM('Раздел 1'!O30:O31))</f>
        <v>0=0+0</v>
      </c>
      <c r="F94" s="131"/>
      <c r="G94" s="130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102">
      <c r="A95" s="127">
        <f>IF((SUM('Раздел 1'!P18:P18)=SUM('Раздел 1'!P25:P25)+SUM('Раздел 1'!P30:P31)),"","Неверно!")</f>
      </c>
      <c r="B95" s="140" t="s">
        <v>46</v>
      </c>
      <c r="C95" s="143" t="s">
        <v>51</v>
      </c>
      <c r="D95" s="126" t="s">
        <v>510</v>
      </c>
      <c r="E95" s="128" t="str">
        <f>CONCATENATE(SUM('Раздел 1'!P18:P18),"=",SUM('Раздел 1'!P25:P25),"+",SUM('Раздел 1'!P30:P31))</f>
        <v>0=0+0</v>
      </c>
      <c r="F95" s="131"/>
      <c r="G95" s="130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102">
      <c r="A96" s="127">
        <f>IF((SUM('Раздел 1'!Q18:Q18)=SUM('Раздел 1'!Q25:Q25)+SUM('Раздел 1'!Q30:Q31)),"","Неверно!")</f>
      </c>
      <c r="B96" s="140" t="s">
        <v>46</v>
      </c>
      <c r="C96" s="143" t="s">
        <v>52</v>
      </c>
      <c r="D96" s="126" t="s">
        <v>510</v>
      </c>
      <c r="E96" s="128" t="str">
        <f>CONCATENATE(SUM('Раздел 1'!Q18:Q18),"=",SUM('Раздел 1'!Q25:Q25),"+",SUM('Раздел 1'!Q30:Q31))</f>
        <v>0=0+0</v>
      </c>
      <c r="F96" s="131"/>
      <c r="G96" s="130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102">
      <c r="A97" s="127">
        <f>IF((SUM('Раздел 1'!E18:E18)=SUM('Раздел 1'!E25:E25)+SUM('Раздел 1'!E30:E31)),"","Неверно!")</f>
      </c>
      <c r="B97" s="140" t="s">
        <v>46</v>
      </c>
      <c r="C97" s="143" t="s">
        <v>53</v>
      </c>
      <c r="D97" s="126" t="s">
        <v>510</v>
      </c>
      <c r="E97" s="128" t="str">
        <f>CONCATENATE(SUM('Раздел 1'!E18:E18),"=",SUM('Раздел 1'!E25:E25),"+",SUM('Раздел 1'!E30:E31))</f>
        <v>0=0+0</v>
      </c>
      <c r="F97" s="131"/>
      <c r="G97" s="130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102">
      <c r="A98" s="127">
        <f>IF((SUM('Раздел 1'!F18:F18)=SUM('Раздел 1'!F25:F25)+SUM('Раздел 1'!F30:F31)),"","Неверно!")</f>
      </c>
      <c r="B98" s="140" t="s">
        <v>46</v>
      </c>
      <c r="C98" s="143" t="s">
        <v>54</v>
      </c>
      <c r="D98" s="126" t="s">
        <v>510</v>
      </c>
      <c r="E98" s="128" t="str">
        <f>CONCATENATE(SUM('Раздел 1'!F18:F18),"=",SUM('Раздел 1'!F25:F25),"+",SUM('Раздел 1'!F30:F31))</f>
        <v>0=0+0</v>
      </c>
      <c r="F98" s="131"/>
      <c r="G98" s="130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102">
      <c r="A99" s="127">
        <f>IF((SUM('Раздел 1'!G18:G18)=SUM('Раздел 1'!G25:G25)+SUM('Раздел 1'!G30:G31)),"","Неверно!")</f>
      </c>
      <c r="B99" s="140" t="s">
        <v>46</v>
      </c>
      <c r="C99" s="143" t="s">
        <v>55</v>
      </c>
      <c r="D99" s="126" t="s">
        <v>510</v>
      </c>
      <c r="E99" s="128" t="str">
        <f>CONCATENATE(SUM('Раздел 1'!G18:G18),"=",SUM('Раздел 1'!G25:G25),"+",SUM('Раздел 1'!G30:G31))</f>
        <v>0=0+0</v>
      </c>
      <c r="F99" s="131"/>
      <c r="G99" s="130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102">
      <c r="A100" s="127">
        <f>IF((SUM('Раздел 1'!H18:H18)=SUM('Раздел 1'!H25:H25)+SUM('Раздел 1'!H30:H31)),"","Неверно!")</f>
      </c>
      <c r="B100" s="140" t="s">
        <v>46</v>
      </c>
      <c r="C100" s="143" t="s">
        <v>56</v>
      </c>
      <c r="D100" s="126" t="s">
        <v>510</v>
      </c>
      <c r="E100" s="128" t="str">
        <f>CONCATENATE(SUM('Раздел 1'!H18:H18),"=",SUM('Раздел 1'!H25:H25),"+",SUM('Раздел 1'!H30:H31))</f>
        <v>0=0+0</v>
      </c>
      <c r="F100" s="131"/>
      <c r="G100" s="130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102">
      <c r="A101" s="127">
        <f>IF((SUM('Раздел 1'!I18:I18)=SUM('Раздел 1'!I25:I25)+SUM('Раздел 1'!I30:I31)),"","Неверно!")</f>
      </c>
      <c r="B101" s="140" t="s">
        <v>46</v>
      </c>
      <c r="C101" s="143" t="s">
        <v>57</v>
      </c>
      <c r="D101" s="126" t="s">
        <v>510</v>
      </c>
      <c r="E101" s="128" t="str">
        <f>CONCATENATE(SUM('Раздел 1'!I18:I18),"=",SUM('Раздел 1'!I25:I25),"+",SUM('Раздел 1'!I30:I31))</f>
        <v>0=0+0</v>
      </c>
      <c r="F101" s="131"/>
      <c r="G101" s="130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102">
      <c r="A102" s="127">
        <f>IF((SUM('Раздел 1'!J18:J18)=SUM('Раздел 1'!J25:J25)+SUM('Раздел 1'!J30:J31)),"","Неверно!")</f>
      </c>
      <c r="B102" s="140" t="s">
        <v>46</v>
      </c>
      <c r="C102" s="143" t="s">
        <v>58</v>
      </c>
      <c r="D102" s="126" t="s">
        <v>510</v>
      </c>
      <c r="E102" s="128" t="str">
        <f>CONCATENATE(SUM('Раздел 1'!J18:J18),"=",SUM('Раздел 1'!J25:J25),"+",SUM('Раздел 1'!J30:J31))</f>
        <v>0=0+0</v>
      </c>
      <c r="F102" s="131"/>
      <c r="G102" s="130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102">
      <c r="A103" s="127">
        <f>IF((SUM('Раздел 1'!K18:K18)=SUM('Раздел 1'!K25:K25)+SUM('Раздел 1'!K30:K31)),"","Неверно!")</f>
      </c>
      <c r="B103" s="140" t="s">
        <v>46</v>
      </c>
      <c r="C103" s="143" t="s">
        <v>59</v>
      </c>
      <c r="D103" s="126" t="s">
        <v>510</v>
      </c>
      <c r="E103" s="128" t="str">
        <f>CONCATENATE(SUM('Раздел 1'!K18:K18),"=",SUM('Раздел 1'!K25:K25),"+",SUM('Раздел 1'!K30:K31))</f>
        <v>0=0+0</v>
      </c>
      <c r="F103" s="131"/>
      <c r="G103" s="130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102">
      <c r="A104" s="127">
        <f>IF((SUM('Раздел 1'!L18:L18)=SUM('Раздел 1'!L25:L25)+SUM('Раздел 1'!L30:L31)),"","Неверно!")</f>
      </c>
      <c r="B104" s="140" t="s">
        <v>46</v>
      </c>
      <c r="C104" s="143" t="s">
        <v>60</v>
      </c>
      <c r="D104" s="126" t="s">
        <v>510</v>
      </c>
      <c r="E104" s="128" t="str">
        <f>CONCATENATE(SUM('Раздел 1'!L18:L18),"=",SUM('Раздел 1'!L25:L25),"+",SUM('Раздел 1'!L30:L31))</f>
        <v>0=0+0</v>
      </c>
      <c r="F104" s="131"/>
      <c r="G104" s="130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27">
        <f>IF((SUM('Раздел 1'!D17:D17)=0),"","Неверно!")</f>
      </c>
      <c r="B105" s="140" t="s">
        <v>61</v>
      </c>
      <c r="C105" s="143" t="s">
        <v>62</v>
      </c>
      <c r="D105" s="126" t="s">
        <v>509</v>
      </c>
      <c r="E105" s="128" t="str">
        <f>CONCATENATE(SUM('Раздел 1'!D17:D17),"=",0)</f>
        <v>0=0</v>
      </c>
      <c r="F105" s="131"/>
      <c r="G105" s="130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27">
        <f>IF((SUM('Раздел 1'!D9:D9)&lt;=10000000),"","Неверно!")</f>
      </c>
      <c r="B106" s="140" t="s">
        <v>63</v>
      </c>
      <c r="C106" s="143" t="s">
        <v>64</v>
      </c>
      <c r="D106" s="126" t="s">
        <v>511</v>
      </c>
      <c r="E106" s="128" t="str">
        <f>CONCATENATE(SUM('Раздел 1'!D9:D9),"&lt;=",10000000)</f>
        <v>0&lt;=10000000</v>
      </c>
      <c r="F106" s="131"/>
      <c r="G106" s="130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27">
        <f>IF((SUM('Раздел 1'!M9:M9)&lt;=10000000),"","Неверно!")</f>
      </c>
      <c r="B107" s="140" t="s">
        <v>63</v>
      </c>
      <c r="C107" s="143" t="s">
        <v>65</v>
      </c>
      <c r="D107" s="126" t="s">
        <v>511</v>
      </c>
      <c r="E107" s="128" t="str">
        <f>CONCATENATE(SUM('Раздел 1'!M9:M9),"&lt;=",10000000)</f>
        <v>0&lt;=10000000</v>
      </c>
      <c r="F107" s="131"/>
      <c r="G107" s="130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27">
        <f>IF((SUM('Раздел 1'!N9:N9)&lt;=10000000),"","Неверно!")</f>
      </c>
      <c r="B108" s="140" t="s">
        <v>63</v>
      </c>
      <c r="C108" s="143" t="s">
        <v>66</v>
      </c>
      <c r="D108" s="126" t="s">
        <v>511</v>
      </c>
      <c r="E108" s="128" t="str">
        <f>CONCATENATE(SUM('Раздел 1'!N9:N9),"&lt;=",10000000)</f>
        <v>0&lt;=10000000</v>
      </c>
      <c r="F108" s="131"/>
      <c r="G108" s="130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27">
        <f>IF((SUM('Раздел 1'!O9:O9)&lt;=10000000),"","Неверно!")</f>
      </c>
      <c r="B109" s="140" t="s">
        <v>63</v>
      </c>
      <c r="C109" s="143" t="s">
        <v>67</v>
      </c>
      <c r="D109" s="126" t="s">
        <v>511</v>
      </c>
      <c r="E109" s="128" t="str">
        <f>CONCATENATE(SUM('Раздел 1'!O9:O9),"&lt;=",10000000)</f>
        <v>0&lt;=10000000</v>
      </c>
      <c r="F109" s="131"/>
      <c r="G109" s="130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27">
        <f>IF((SUM('Раздел 1'!P9:P9)&lt;=10000000),"","Неверно!")</f>
      </c>
      <c r="B110" s="140" t="s">
        <v>63</v>
      </c>
      <c r="C110" s="143" t="s">
        <v>68</v>
      </c>
      <c r="D110" s="126" t="s">
        <v>511</v>
      </c>
      <c r="E110" s="128" t="str">
        <f>CONCATENATE(SUM('Раздел 1'!P9:P9),"&lt;=",10000000)</f>
        <v>0&lt;=10000000</v>
      </c>
      <c r="F110" s="131"/>
      <c r="G110" s="130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27">
        <f>IF((SUM('Раздел 1'!Q9:Q9)&lt;=10000000),"","Неверно!")</f>
      </c>
      <c r="B111" s="140" t="s">
        <v>63</v>
      </c>
      <c r="C111" s="143" t="s">
        <v>69</v>
      </c>
      <c r="D111" s="126" t="s">
        <v>511</v>
      </c>
      <c r="E111" s="128" t="str">
        <f>CONCATENATE(SUM('Раздел 1'!Q9:Q9),"&lt;=",10000000)</f>
        <v>0&lt;=10000000</v>
      </c>
      <c r="F111" s="131"/>
      <c r="G111" s="130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27">
        <f>IF((SUM('Раздел 1'!E9:E9)&lt;=10000000),"","Неверно!")</f>
      </c>
      <c r="B112" s="140" t="s">
        <v>63</v>
      </c>
      <c r="C112" s="143" t="s">
        <v>70</v>
      </c>
      <c r="D112" s="126" t="s">
        <v>511</v>
      </c>
      <c r="E112" s="128" t="str">
        <f>CONCATENATE(SUM('Раздел 1'!E9:E9),"&lt;=",10000000)</f>
        <v>0&lt;=10000000</v>
      </c>
      <c r="F112" s="131"/>
      <c r="G112" s="130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27">
        <f>IF((SUM('Раздел 1'!F9:F9)&lt;=10000000),"","Неверно!")</f>
      </c>
      <c r="B113" s="140" t="s">
        <v>63</v>
      </c>
      <c r="C113" s="143" t="s">
        <v>71</v>
      </c>
      <c r="D113" s="126" t="s">
        <v>511</v>
      </c>
      <c r="E113" s="128" t="str">
        <f>CONCATENATE(SUM('Раздел 1'!F9:F9),"&lt;=",10000000)</f>
        <v>0&lt;=10000000</v>
      </c>
      <c r="F113" s="131"/>
      <c r="G113" s="130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27">
        <f>IF((SUM('Раздел 1'!G9:G9)&lt;=10000000),"","Неверно!")</f>
      </c>
      <c r="B114" s="140" t="s">
        <v>63</v>
      </c>
      <c r="C114" s="143" t="s">
        <v>72</v>
      </c>
      <c r="D114" s="126" t="s">
        <v>511</v>
      </c>
      <c r="E114" s="128" t="str">
        <f>CONCATENATE(SUM('Раздел 1'!G9:G9),"&lt;=",10000000)</f>
        <v>0&lt;=10000000</v>
      </c>
      <c r="F114" s="131"/>
      <c r="G114" s="130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27">
        <f>IF((SUM('Раздел 1'!H9:H9)&lt;=10000000),"","Неверно!")</f>
      </c>
      <c r="B115" s="140" t="s">
        <v>63</v>
      </c>
      <c r="C115" s="143" t="s">
        <v>73</v>
      </c>
      <c r="D115" s="126" t="s">
        <v>511</v>
      </c>
      <c r="E115" s="128" t="str">
        <f>CONCATENATE(SUM('Раздел 1'!H9:H9),"&lt;=",10000000)</f>
        <v>0&lt;=10000000</v>
      </c>
      <c r="F115" s="131"/>
      <c r="G115" s="130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27">
        <f>IF((SUM('Раздел 1'!I9:I9)&lt;=10000000),"","Неверно!")</f>
      </c>
      <c r="B116" s="140" t="s">
        <v>63</v>
      </c>
      <c r="C116" s="143" t="s">
        <v>74</v>
      </c>
      <c r="D116" s="126" t="s">
        <v>511</v>
      </c>
      <c r="E116" s="128" t="str">
        <f>CONCATENATE(SUM('Раздел 1'!I9:I9),"&lt;=",10000000)</f>
        <v>0&lt;=10000000</v>
      </c>
      <c r="F116" s="131"/>
      <c r="G116" s="130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27">
        <f>IF((SUM('Раздел 1'!J9:J9)&lt;=10000000),"","Неверно!")</f>
      </c>
      <c r="B117" s="140" t="s">
        <v>63</v>
      </c>
      <c r="C117" s="143" t="s">
        <v>75</v>
      </c>
      <c r="D117" s="126" t="s">
        <v>511</v>
      </c>
      <c r="E117" s="128" t="str">
        <f>CONCATENATE(SUM('Раздел 1'!J9:J9),"&lt;=",10000000)</f>
        <v>0&lt;=10000000</v>
      </c>
      <c r="F117" s="131"/>
      <c r="G117" s="130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27">
        <f>IF((SUM('Раздел 1'!K9:K9)&lt;=10000000),"","Неверно!")</f>
      </c>
      <c r="B118" s="140" t="s">
        <v>63</v>
      </c>
      <c r="C118" s="143" t="s">
        <v>76</v>
      </c>
      <c r="D118" s="126" t="s">
        <v>511</v>
      </c>
      <c r="E118" s="128" t="str">
        <f>CONCATENATE(SUM('Раздел 1'!K9:K9),"&lt;=",10000000)</f>
        <v>0&lt;=10000000</v>
      </c>
      <c r="F118" s="131"/>
      <c r="G118" s="130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27">
        <f>IF((SUM('Раздел 1'!L9:L9)&lt;=10000000),"","Неверно!")</f>
      </c>
      <c r="B119" s="140" t="s">
        <v>63</v>
      </c>
      <c r="C119" s="143" t="s">
        <v>77</v>
      </c>
      <c r="D119" s="126" t="s">
        <v>511</v>
      </c>
      <c r="E119" s="128" t="str">
        <f>CONCATENATE(SUM('Раздел 1'!L9:L9),"&lt;=",10000000)</f>
        <v>0&lt;=10000000</v>
      </c>
      <c r="F119" s="131"/>
      <c r="G119" s="130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27">
        <f>IF((SUM('Разделы 2, 3, 4'!D31:D31)&lt;=1000000),"","Неверно!")</f>
      </c>
      <c r="B120" s="140" t="s">
        <v>78</v>
      </c>
      <c r="C120" s="143" t="s">
        <v>79</v>
      </c>
      <c r="D120" s="126" t="s">
        <v>513</v>
      </c>
      <c r="E120" s="128" t="str">
        <f>CONCATENATE(SUM('Разделы 2, 3, 4'!D31:D31),"&lt;=",1000000)</f>
        <v>0&lt;=1000000</v>
      </c>
      <c r="F120" s="131"/>
      <c r="G120" s="130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27">
        <f>IF((SUM('Разделы 2, 3, 4'!D32:D32)&lt;=1000000),"","Неверно!")</f>
      </c>
      <c r="B121" s="140" t="s">
        <v>78</v>
      </c>
      <c r="C121" s="143" t="s">
        <v>80</v>
      </c>
      <c r="D121" s="126" t="s">
        <v>513</v>
      </c>
      <c r="E121" s="128" t="str">
        <f>CONCATENATE(SUM('Разделы 2, 3, 4'!D32:D32),"&lt;=",1000000)</f>
        <v>0&lt;=1000000</v>
      </c>
      <c r="F121" s="131"/>
      <c r="G121" s="130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27">
        <f>IF((SUM('Разделы 2, 3, 4'!D25:D25)&lt;=10000000),"","Неверно!")</f>
      </c>
      <c r="B122" s="140" t="s">
        <v>81</v>
      </c>
      <c r="C122" s="143" t="s">
        <v>82</v>
      </c>
      <c r="D122" s="126" t="s">
        <v>512</v>
      </c>
      <c r="E122" s="128" t="str">
        <f>CONCATENATE(SUM('Разделы 2, 3, 4'!D25:D25),"&lt;=",10000000)</f>
        <v>0&lt;=10000000</v>
      </c>
      <c r="F122" s="131"/>
      <c r="G122" s="130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27">
        <f>IF((SUM('Разделы 2, 3, 4'!D26:D26)&lt;=10000000),"","Неверно!")</f>
      </c>
      <c r="B123" s="140" t="s">
        <v>81</v>
      </c>
      <c r="C123" s="143" t="s">
        <v>83</v>
      </c>
      <c r="D123" s="126" t="s">
        <v>512</v>
      </c>
      <c r="E123" s="128" t="str">
        <f>CONCATENATE(SUM('Разделы 2, 3, 4'!D26:D26),"&lt;=",10000000)</f>
        <v>0&lt;=10000000</v>
      </c>
      <c r="F123" s="131"/>
      <c r="G123" s="130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27">
        <f>IF((SUM('Разделы 2, 3, 4'!C8:C8)+SUM('Разделы 2, 3, 4'!C18:C18)=SUM('Разделы 2, 3, 4'!D8:E8)+SUM('Разделы 2, 3, 4'!D18:E18)),"","Неверно!")</f>
      </c>
      <c r="B124" s="140" t="s">
        <v>84</v>
      </c>
      <c r="C124" s="143" t="s">
        <v>85</v>
      </c>
      <c r="D124" s="126" t="s">
        <v>564</v>
      </c>
      <c r="E124" s="128" t="str">
        <f>CONCATENATE(SUM('Разделы 2, 3, 4'!C8:C8),"+",SUM('Разделы 2, 3, 4'!C18:C18),"=",SUM('Разделы 2, 3, 4'!D8:E8),"+",SUM('Разделы 2, 3, 4'!D18:E18))</f>
        <v>0+0=0+0</v>
      </c>
      <c r="F124" s="131"/>
      <c r="G124" s="130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27">
        <f>IF((SUM('Разделы 2, 3, 4'!C9:C9)+SUM('Разделы 2, 3, 4'!C18:C18)=SUM('Разделы 2, 3, 4'!D9:E9)+SUM('Разделы 2, 3, 4'!D18:E18)),"","Неверно!")</f>
      </c>
      <c r="B125" s="140" t="s">
        <v>84</v>
      </c>
      <c r="C125" s="143" t="s">
        <v>86</v>
      </c>
      <c r="D125" s="126" t="s">
        <v>564</v>
      </c>
      <c r="E125" s="128" t="str">
        <f>CONCATENATE(SUM('Разделы 2, 3, 4'!C9:C9),"+",SUM('Разделы 2, 3, 4'!C18:C18),"=",SUM('Разделы 2, 3, 4'!D9:E9),"+",SUM('Разделы 2, 3, 4'!D18:E18))</f>
        <v>0+0=0+0</v>
      </c>
      <c r="F125" s="131"/>
      <c r="G125" s="130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27">
        <f>IF((SUM('Разделы 2, 3, 4'!C10:C10)+SUM('Разделы 2, 3, 4'!C18:C18)=SUM('Разделы 2, 3, 4'!D10:E10)+SUM('Разделы 2, 3, 4'!D18:E18)),"","Неверно!")</f>
      </c>
      <c r="B126" s="140" t="s">
        <v>84</v>
      </c>
      <c r="C126" s="143" t="s">
        <v>87</v>
      </c>
      <c r="D126" s="126" t="s">
        <v>564</v>
      </c>
      <c r="E126" s="128" t="str">
        <f>CONCATENATE(SUM('Разделы 2, 3, 4'!C10:C10),"+",SUM('Разделы 2, 3, 4'!C18:C18),"=",SUM('Разделы 2, 3, 4'!D10:E10),"+",SUM('Разделы 2, 3, 4'!D18:E18))</f>
        <v>0+0=0+0</v>
      </c>
      <c r="F126" s="131"/>
      <c r="G126" s="130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27">
        <f>IF((SUM('Разделы 2, 3, 4'!C11:C11)+SUM('Разделы 2, 3, 4'!C18:C18)=SUM('Разделы 2, 3, 4'!D11:E11)+SUM('Разделы 2, 3, 4'!D18:E18)),"","Неверно!")</f>
      </c>
      <c r="B127" s="140" t="s">
        <v>84</v>
      </c>
      <c r="C127" s="143" t="s">
        <v>88</v>
      </c>
      <c r="D127" s="126" t="s">
        <v>564</v>
      </c>
      <c r="E127" s="128" t="str">
        <f>CONCATENATE(SUM('Разделы 2, 3, 4'!C11:C11),"+",SUM('Разделы 2, 3, 4'!C18:C18),"=",SUM('Разделы 2, 3, 4'!D11:E11),"+",SUM('Разделы 2, 3, 4'!D18:E18))</f>
        <v>0+0=0+0</v>
      </c>
      <c r="F127" s="131"/>
      <c r="G127" s="130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27">
        <f>IF((SUM('Разделы 2, 3, 4'!C12:C12)+SUM('Разделы 2, 3, 4'!C18:C18)=SUM('Разделы 2, 3, 4'!D12:E12)+SUM('Разделы 2, 3, 4'!D18:E18)),"","Неверно!")</f>
      </c>
      <c r="B128" s="140" t="s">
        <v>84</v>
      </c>
      <c r="C128" s="143" t="s">
        <v>89</v>
      </c>
      <c r="D128" s="126" t="s">
        <v>564</v>
      </c>
      <c r="E128" s="128" t="str">
        <f>CONCATENATE(SUM('Разделы 2, 3, 4'!C12:C12),"+",SUM('Разделы 2, 3, 4'!C18:C18),"=",SUM('Разделы 2, 3, 4'!D12:E12),"+",SUM('Разделы 2, 3, 4'!D18:E18))</f>
        <v>0+0=0+0</v>
      </c>
      <c r="F128" s="131"/>
      <c r="G128" s="130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27">
        <f>IF((SUM('Разделы 2, 3, 4'!C13:C13)+SUM('Разделы 2, 3, 4'!C18:C18)=SUM('Разделы 2, 3, 4'!D13:E13)+SUM('Разделы 2, 3, 4'!D18:E18)),"","Неверно!")</f>
      </c>
      <c r="B129" s="140" t="s">
        <v>84</v>
      </c>
      <c r="C129" s="143" t="s">
        <v>90</v>
      </c>
      <c r="D129" s="126" t="s">
        <v>564</v>
      </c>
      <c r="E129" s="128" t="str">
        <f>CONCATENATE(SUM('Разделы 2, 3, 4'!C13:C13),"+",SUM('Разделы 2, 3, 4'!C18:C18),"=",SUM('Разделы 2, 3, 4'!D13:E13),"+",SUM('Разделы 2, 3, 4'!D18:E18))</f>
        <v>0+0=0+0</v>
      </c>
      <c r="F129" s="131"/>
      <c r="G129" s="130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27">
        <f>IF((SUM('Разделы 2, 3, 4'!C14:C14)+SUM('Разделы 2, 3, 4'!C18:C18)=SUM('Разделы 2, 3, 4'!D14:E14)+SUM('Разделы 2, 3, 4'!D18:E18)),"","Неверно!")</f>
      </c>
      <c r="B130" s="140" t="s">
        <v>84</v>
      </c>
      <c r="C130" s="143" t="s">
        <v>91</v>
      </c>
      <c r="D130" s="126" t="s">
        <v>564</v>
      </c>
      <c r="E130" s="128" t="str">
        <f>CONCATENATE(SUM('Разделы 2, 3, 4'!C14:C14),"+",SUM('Разделы 2, 3, 4'!C18:C18),"=",SUM('Разделы 2, 3, 4'!D14:E14),"+",SUM('Разделы 2, 3, 4'!D18:E18))</f>
        <v>0+0=0+0</v>
      </c>
      <c r="F130" s="131"/>
      <c r="G130" s="130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27">
        <f>IF((SUM('Разделы 2, 3, 4'!C15:C15)+SUM('Разделы 2, 3, 4'!C18:C18)=SUM('Разделы 2, 3, 4'!D15:E15)+SUM('Разделы 2, 3, 4'!D18:E18)),"","Неверно!")</f>
      </c>
      <c r="B131" s="140" t="s">
        <v>84</v>
      </c>
      <c r="C131" s="143" t="s">
        <v>92</v>
      </c>
      <c r="D131" s="126" t="s">
        <v>564</v>
      </c>
      <c r="E131" s="128" t="str">
        <f>CONCATENATE(SUM('Разделы 2, 3, 4'!C15:C15),"+",SUM('Разделы 2, 3, 4'!C18:C18),"=",SUM('Разделы 2, 3, 4'!D15:E15),"+",SUM('Разделы 2, 3, 4'!D18:E18))</f>
        <v>0+0=0+0</v>
      </c>
      <c r="F131" s="131"/>
      <c r="G131" s="130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27">
        <f>IF((SUM('Разделы 2, 3, 4'!F25:F25)&lt;=10000000),"","Неверно!")</f>
      </c>
      <c r="B132" s="140" t="s">
        <v>93</v>
      </c>
      <c r="C132" s="143" t="s">
        <v>94</v>
      </c>
      <c r="D132" s="126" t="s">
        <v>512</v>
      </c>
      <c r="E132" s="128" t="str">
        <f>CONCATENATE(SUM('Разделы 2, 3, 4'!F25:F25),"&lt;=",10000000)</f>
        <v>0&lt;=10000000</v>
      </c>
      <c r="F132" s="131"/>
      <c r="G132" s="130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27">
        <f>IF((SUM('Разделы 2, 3, 4'!F26:F26)&lt;=10000000),"","Неверно!")</f>
      </c>
      <c r="B133" s="140" t="s">
        <v>93</v>
      </c>
      <c r="C133" s="143" t="s">
        <v>95</v>
      </c>
      <c r="D133" s="126" t="s">
        <v>512</v>
      </c>
      <c r="E133" s="128" t="str">
        <f>CONCATENATE(SUM('Разделы 2, 3, 4'!F26:F26),"&lt;=",10000000)</f>
        <v>0&lt;=10000000</v>
      </c>
      <c r="F133" s="131"/>
      <c r="G133" s="130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27">
        <f>IF((SUM('Раздел 1'!J9:J9)=0),"","Неверно!")</f>
      </c>
      <c r="B134" s="140" t="s">
        <v>96</v>
      </c>
      <c r="C134" s="143" t="s">
        <v>97</v>
      </c>
      <c r="D134" s="126" t="s">
        <v>514</v>
      </c>
      <c r="E134" s="128" t="str">
        <f>CONCATENATE(SUM('Раздел 1'!J9:J9),"=",0)</f>
        <v>0=0</v>
      </c>
      <c r="F134" s="131"/>
      <c r="G134" s="130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27">
        <f>IF((SUM('Раздел 1'!J18:J18)=0),"","Неверно!")</f>
      </c>
      <c r="B135" s="140" t="s">
        <v>96</v>
      </c>
      <c r="C135" s="143" t="s">
        <v>98</v>
      </c>
      <c r="D135" s="126" t="s">
        <v>514</v>
      </c>
      <c r="E135" s="128" t="str">
        <f>CONCATENATE(SUM('Раздел 1'!J18:J18),"=",0)</f>
        <v>0=0</v>
      </c>
      <c r="F135" s="131"/>
      <c r="G135" s="130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27">
        <f>IF((SUM('Раздел 1'!J19:J19)=0),"","Неверно!")</f>
      </c>
      <c r="B136" s="140" t="s">
        <v>96</v>
      </c>
      <c r="C136" s="143" t="s">
        <v>99</v>
      </c>
      <c r="D136" s="126" t="s">
        <v>514</v>
      </c>
      <c r="E136" s="128" t="str">
        <f>CONCATENATE(SUM('Раздел 1'!J19:J19),"=",0)</f>
        <v>0=0</v>
      </c>
      <c r="F136" s="131"/>
      <c r="G136" s="130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51">
      <c r="A137" s="127">
        <f>IF((SUM('Раздел 1'!J20:J20)=0),"","Неверно!")</f>
      </c>
      <c r="B137" s="140" t="s">
        <v>96</v>
      </c>
      <c r="C137" s="143" t="s">
        <v>100</v>
      </c>
      <c r="D137" s="126" t="s">
        <v>514</v>
      </c>
      <c r="E137" s="128" t="str">
        <f>CONCATENATE(SUM('Раздел 1'!J20:J20),"=",0)</f>
        <v>0=0</v>
      </c>
      <c r="F137" s="131"/>
      <c r="G137" s="130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51">
      <c r="A138" s="127">
        <f>IF((SUM('Раздел 1'!J21:J21)=0),"","Неверно!")</f>
      </c>
      <c r="B138" s="140" t="s">
        <v>96</v>
      </c>
      <c r="C138" s="143" t="s">
        <v>101</v>
      </c>
      <c r="D138" s="126" t="s">
        <v>514</v>
      </c>
      <c r="E138" s="128" t="str">
        <f>CONCATENATE(SUM('Раздел 1'!J21:J21),"=",0)</f>
        <v>0=0</v>
      </c>
      <c r="F138" s="131"/>
      <c r="G138" s="130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51">
      <c r="A139" s="127">
        <f>IF((SUM('Раздел 1'!J22:J22)=0),"","Неверно!")</f>
      </c>
      <c r="B139" s="140" t="s">
        <v>96</v>
      </c>
      <c r="C139" s="143" t="s">
        <v>102</v>
      </c>
      <c r="D139" s="126" t="s">
        <v>514</v>
      </c>
      <c r="E139" s="128" t="str">
        <f>CONCATENATE(SUM('Раздел 1'!J22:J22),"=",0)</f>
        <v>0=0</v>
      </c>
      <c r="F139" s="131"/>
      <c r="G139" s="130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51">
      <c r="A140" s="127">
        <f>IF((SUM('Раздел 1'!J23:J23)=0),"","Неверно!")</f>
      </c>
      <c r="B140" s="140" t="s">
        <v>96</v>
      </c>
      <c r="C140" s="143" t="s">
        <v>103</v>
      </c>
      <c r="D140" s="126" t="s">
        <v>514</v>
      </c>
      <c r="E140" s="128" t="str">
        <f>CONCATENATE(SUM('Раздел 1'!J23:J23),"=",0)</f>
        <v>0=0</v>
      </c>
      <c r="F140" s="131"/>
      <c r="G140" s="130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51">
      <c r="A141" s="127">
        <f>IF((SUM('Раздел 1'!J24:J24)=0),"","Неверно!")</f>
      </c>
      <c r="B141" s="140" t="s">
        <v>96</v>
      </c>
      <c r="C141" s="143" t="s">
        <v>104</v>
      </c>
      <c r="D141" s="126" t="s">
        <v>514</v>
      </c>
      <c r="E141" s="128" t="str">
        <f>CONCATENATE(SUM('Раздел 1'!J24:J24),"=",0)</f>
        <v>0=0</v>
      </c>
      <c r="F141" s="131"/>
      <c r="G141" s="130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51">
      <c r="A142" s="127">
        <f>IF((SUM('Раздел 1'!J25:J25)=0),"","Неверно!")</f>
      </c>
      <c r="B142" s="140" t="s">
        <v>96</v>
      </c>
      <c r="C142" s="143" t="s">
        <v>105</v>
      </c>
      <c r="D142" s="126" t="s">
        <v>514</v>
      </c>
      <c r="E142" s="128" t="str">
        <f>CONCATENATE(SUM('Раздел 1'!J25:J25),"=",0)</f>
        <v>0=0</v>
      </c>
      <c r="F142" s="131"/>
      <c r="G142" s="130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51">
      <c r="A143" s="127">
        <f>IF((SUM('Раздел 1'!J26:J26)=0),"","Неверно!")</f>
      </c>
      <c r="B143" s="140" t="s">
        <v>96</v>
      </c>
      <c r="C143" s="143" t="s">
        <v>106</v>
      </c>
      <c r="D143" s="126" t="s">
        <v>514</v>
      </c>
      <c r="E143" s="128" t="str">
        <f>CONCATENATE(SUM('Раздел 1'!J26:J26),"=",0)</f>
        <v>0=0</v>
      </c>
      <c r="F143" s="131"/>
      <c r="G143" s="130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51">
      <c r="A144" s="127">
        <f>IF((SUM('Раздел 1'!J27:J27)=0),"","Неверно!")</f>
      </c>
      <c r="B144" s="140" t="s">
        <v>96</v>
      </c>
      <c r="C144" s="143" t="s">
        <v>107</v>
      </c>
      <c r="D144" s="126" t="s">
        <v>514</v>
      </c>
      <c r="E144" s="128" t="str">
        <f>CONCATENATE(SUM('Раздел 1'!J27:J27),"=",0)</f>
        <v>0=0</v>
      </c>
      <c r="F144" s="131"/>
      <c r="G144" s="130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51">
      <c r="A145" s="127">
        <f>IF((SUM('Раздел 1'!J10:J10)=0),"","Неверно!")</f>
      </c>
      <c r="B145" s="140" t="s">
        <v>96</v>
      </c>
      <c r="C145" s="143" t="s">
        <v>108</v>
      </c>
      <c r="D145" s="126" t="s">
        <v>514</v>
      </c>
      <c r="E145" s="128" t="str">
        <f>CONCATENATE(SUM('Раздел 1'!J10:J10),"=",0)</f>
        <v>0=0</v>
      </c>
      <c r="F145" s="131"/>
      <c r="G145" s="130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51">
      <c r="A146" s="127">
        <f>IF((SUM('Раздел 1'!J28:J28)=0),"","Неверно!")</f>
      </c>
      <c r="B146" s="140" t="s">
        <v>96</v>
      </c>
      <c r="C146" s="143" t="s">
        <v>109</v>
      </c>
      <c r="D146" s="126" t="s">
        <v>514</v>
      </c>
      <c r="E146" s="128" t="str">
        <f>CONCATENATE(SUM('Раздел 1'!J28:J28),"=",0)</f>
        <v>0=0</v>
      </c>
      <c r="F146" s="131"/>
      <c r="G146" s="130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51">
      <c r="A147" s="127">
        <f>IF((SUM('Раздел 1'!J29:J29)=0),"","Неверно!")</f>
      </c>
      <c r="B147" s="140" t="s">
        <v>96</v>
      </c>
      <c r="C147" s="143" t="s">
        <v>110</v>
      </c>
      <c r="D147" s="126" t="s">
        <v>514</v>
      </c>
      <c r="E147" s="128" t="str">
        <f>CONCATENATE(SUM('Раздел 1'!J29:J29),"=",0)</f>
        <v>0=0</v>
      </c>
      <c r="F147" s="131"/>
      <c r="G147" s="130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51">
      <c r="A148" s="127">
        <f>IF((SUM('Раздел 1'!J30:J30)=0),"","Неверно!")</f>
      </c>
      <c r="B148" s="140" t="s">
        <v>96</v>
      </c>
      <c r="C148" s="143" t="s">
        <v>111</v>
      </c>
      <c r="D148" s="126" t="s">
        <v>514</v>
      </c>
      <c r="E148" s="128" t="str">
        <f>CONCATENATE(SUM('Раздел 1'!J30:J30),"=",0)</f>
        <v>0=0</v>
      </c>
      <c r="F148" s="131"/>
      <c r="G148" s="130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51">
      <c r="A149" s="127">
        <f>IF((SUM('Раздел 1'!J31:J31)=0),"","Неверно!")</f>
      </c>
      <c r="B149" s="140" t="s">
        <v>96</v>
      </c>
      <c r="C149" s="143" t="s">
        <v>112</v>
      </c>
      <c r="D149" s="126" t="s">
        <v>514</v>
      </c>
      <c r="E149" s="128" t="str">
        <f>CONCATENATE(SUM('Раздел 1'!J31:J31),"=",0)</f>
        <v>0=0</v>
      </c>
      <c r="F149" s="131"/>
      <c r="G149" s="130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51">
      <c r="A150" s="127">
        <f>IF((SUM('Раздел 1'!J11:J11)=0),"","Неверно!")</f>
      </c>
      <c r="B150" s="140" t="s">
        <v>96</v>
      </c>
      <c r="C150" s="143" t="s">
        <v>113</v>
      </c>
      <c r="D150" s="126" t="s">
        <v>514</v>
      </c>
      <c r="E150" s="128" t="str">
        <f>CONCATENATE(SUM('Раздел 1'!J11:J11),"=",0)</f>
        <v>0=0</v>
      </c>
      <c r="F150" s="131"/>
      <c r="G150" s="130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51">
      <c r="A151" s="127">
        <f>IF((SUM('Раздел 1'!J12:J12)=0),"","Неверно!")</f>
      </c>
      <c r="B151" s="140" t="s">
        <v>96</v>
      </c>
      <c r="C151" s="143" t="s">
        <v>114</v>
      </c>
      <c r="D151" s="126" t="s">
        <v>514</v>
      </c>
      <c r="E151" s="128" t="str">
        <f>CONCATENATE(SUM('Раздел 1'!J12:J12),"=",0)</f>
        <v>0=0</v>
      </c>
      <c r="F151" s="131"/>
      <c r="G151" s="130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51">
      <c r="A152" s="127">
        <f>IF((SUM('Раздел 1'!J13:J13)=0),"","Неверно!")</f>
      </c>
      <c r="B152" s="140" t="s">
        <v>96</v>
      </c>
      <c r="C152" s="143" t="s">
        <v>115</v>
      </c>
      <c r="D152" s="126" t="s">
        <v>514</v>
      </c>
      <c r="E152" s="128" t="str">
        <f>CONCATENATE(SUM('Раздел 1'!J13:J13),"=",0)</f>
        <v>0=0</v>
      </c>
      <c r="F152" s="131"/>
      <c r="G152" s="130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51">
      <c r="A153" s="127">
        <f>IF((SUM('Раздел 1'!J14:J14)=0),"","Неверно!")</f>
      </c>
      <c r="B153" s="140" t="s">
        <v>96</v>
      </c>
      <c r="C153" s="143" t="s">
        <v>116</v>
      </c>
      <c r="D153" s="126" t="s">
        <v>514</v>
      </c>
      <c r="E153" s="128" t="str">
        <f>CONCATENATE(SUM('Раздел 1'!J14:J14),"=",0)</f>
        <v>0=0</v>
      </c>
      <c r="F153" s="131"/>
      <c r="G153" s="130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51">
      <c r="A154" s="127">
        <f>IF((SUM('Раздел 1'!J15:J15)=0),"","Неверно!")</f>
      </c>
      <c r="B154" s="140" t="s">
        <v>96</v>
      </c>
      <c r="C154" s="143" t="s">
        <v>117</v>
      </c>
      <c r="D154" s="126" t="s">
        <v>514</v>
      </c>
      <c r="E154" s="128" t="str">
        <f>CONCATENATE(SUM('Раздел 1'!J15:J15),"=",0)</f>
        <v>0=0</v>
      </c>
      <c r="F154" s="131"/>
      <c r="G154" s="130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51">
      <c r="A155" s="127">
        <f>IF((SUM('Раздел 1'!J16:J16)=0),"","Неверно!")</f>
      </c>
      <c r="B155" s="140" t="s">
        <v>96</v>
      </c>
      <c r="C155" s="143" t="s">
        <v>118</v>
      </c>
      <c r="D155" s="126" t="s">
        <v>514</v>
      </c>
      <c r="E155" s="128" t="str">
        <f>CONCATENATE(SUM('Раздел 1'!J16:J16),"=",0)</f>
        <v>0=0</v>
      </c>
      <c r="F155" s="131"/>
      <c r="G155" s="130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51">
      <c r="A156" s="127">
        <f>IF((SUM('Раздел 1'!J17:J17)=0),"","Неверно!")</f>
      </c>
      <c r="B156" s="140" t="s">
        <v>96</v>
      </c>
      <c r="C156" s="143" t="s">
        <v>119</v>
      </c>
      <c r="D156" s="126" t="s">
        <v>514</v>
      </c>
      <c r="E156" s="128" t="str">
        <f>CONCATENATE(SUM('Раздел 1'!J17:J17),"=",0)</f>
        <v>0=0</v>
      </c>
      <c r="F156" s="131"/>
      <c r="G156" s="130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89.25">
      <c r="A157" s="127">
        <f>IF((SUM('Разделы 2, 3, 4'!C31:C31)=0),"","Неверно!")</f>
      </c>
      <c r="B157" s="140" t="s">
        <v>120</v>
      </c>
      <c r="C157" s="143" t="s">
        <v>121</v>
      </c>
      <c r="D157" s="126" t="s">
        <v>528</v>
      </c>
      <c r="E157" s="128" t="str">
        <f>CONCATENATE(SUM('Разделы 2, 3, 4'!C31:C31),"=",0)</f>
        <v>0=0</v>
      </c>
      <c r="F157" s="131"/>
      <c r="G157" s="130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89.25">
      <c r="A158" s="127">
        <f>IF((SUM('Разделы 2, 3, 4'!D31:D31)=0),"","Неверно!")</f>
      </c>
      <c r="B158" s="140" t="s">
        <v>120</v>
      </c>
      <c r="C158" s="143" t="s">
        <v>122</v>
      </c>
      <c r="D158" s="126" t="s">
        <v>528</v>
      </c>
      <c r="E158" s="128" t="str">
        <f>CONCATENATE(SUM('Разделы 2, 3, 4'!D31:D31),"=",0)</f>
        <v>0=0</v>
      </c>
      <c r="F158" s="131"/>
      <c r="G158" s="130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89.25">
      <c r="A159" s="127">
        <f>IF((SUM('Разделы 2, 3, 4'!C32:C32)=0),"","Неверно!")</f>
      </c>
      <c r="B159" s="140" t="s">
        <v>120</v>
      </c>
      <c r="C159" s="143" t="s">
        <v>123</v>
      </c>
      <c r="D159" s="126" t="s">
        <v>528</v>
      </c>
      <c r="E159" s="128" t="str">
        <f>CONCATENATE(SUM('Разделы 2, 3, 4'!C32:C32),"=",0)</f>
        <v>0=0</v>
      </c>
      <c r="F159" s="131"/>
      <c r="G159" s="130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89.25">
      <c r="A160" s="127">
        <f>IF((SUM('Разделы 2, 3, 4'!D32:D32)=0),"","Неверно!")</f>
      </c>
      <c r="B160" s="140" t="s">
        <v>120</v>
      </c>
      <c r="C160" s="143" t="s">
        <v>124</v>
      </c>
      <c r="D160" s="126" t="s">
        <v>528</v>
      </c>
      <c r="E160" s="128" t="str">
        <f>CONCATENATE(SUM('Разделы 2, 3, 4'!D32:D32),"=",0)</f>
        <v>0=0</v>
      </c>
      <c r="F160" s="131"/>
      <c r="G160" s="130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98" t="s">
        <v>668</v>
      </c>
      <c r="B1" s="99" t="s">
        <v>473</v>
      </c>
      <c r="D1" s="100" t="s">
        <v>474</v>
      </c>
      <c r="E1" s="101" t="s">
        <v>473</v>
      </c>
    </row>
    <row r="2" spans="1:5" ht="15.75">
      <c r="A2" s="147" t="s">
        <v>583</v>
      </c>
      <c r="B2" s="148">
        <v>1</v>
      </c>
      <c r="D2" s="102">
        <v>6</v>
      </c>
      <c r="E2" s="103" t="s">
        <v>475</v>
      </c>
    </row>
    <row r="3" spans="1:5" ht="16.5" thickBot="1">
      <c r="A3" s="147" t="s">
        <v>584</v>
      </c>
      <c r="B3" s="148">
        <v>3</v>
      </c>
      <c r="D3" s="104">
        <v>12</v>
      </c>
      <c r="E3" s="105" t="s">
        <v>476</v>
      </c>
    </row>
    <row r="4" spans="1:2" ht="15.75">
      <c r="A4" s="147" t="s">
        <v>585</v>
      </c>
      <c r="B4" s="148">
        <v>15</v>
      </c>
    </row>
    <row r="5" spans="1:2" ht="15.75">
      <c r="A5" s="147" t="s">
        <v>586</v>
      </c>
      <c r="B5" s="148">
        <v>21</v>
      </c>
    </row>
    <row r="6" spans="1:2" ht="15.75">
      <c r="A6" s="147" t="s">
        <v>587</v>
      </c>
      <c r="B6" s="148">
        <v>31</v>
      </c>
    </row>
    <row r="7" spans="1:2" ht="15.75">
      <c r="A7" s="147" t="s">
        <v>588</v>
      </c>
      <c r="B7" s="148">
        <v>37</v>
      </c>
    </row>
    <row r="8" spans="1:2" ht="15.75">
      <c r="A8" s="147" t="s">
        <v>589</v>
      </c>
      <c r="B8" s="148">
        <v>43</v>
      </c>
    </row>
    <row r="9" spans="1:2" ht="15.75">
      <c r="A9" s="147" t="s">
        <v>590</v>
      </c>
      <c r="B9" s="148">
        <v>47</v>
      </c>
    </row>
    <row r="10" spans="1:2" ht="15.75">
      <c r="A10" s="147" t="s">
        <v>591</v>
      </c>
      <c r="B10" s="148">
        <v>55</v>
      </c>
    </row>
    <row r="11" spans="1:2" ht="15.75">
      <c r="A11" s="147" t="s">
        <v>592</v>
      </c>
      <c r="B11" s="148">
        <v>57</v>
      </c>
    </row>
    <row r="12" spans="1:2" ht="15.75">
      <c r="A12" s="147" t="s">
        <v>593</v>
      </c>
      <c r="B12" s="148">
        <v>63</v>
      </c>
    </row>
    <row r="13" spans="1:2" ht="15.75">
      <c r="A13" s="147" t="s">
        <v>594</v>
      </c>
      <c r="B13" s="148">
        <v>85</v>
      </c>
    </row>
    <row r="14" spans="1:2" ht="15.75">
      <c r="A14" s="147" t="s">
        <v>595</v>
      </c>
      <c r="B14" s="148">
        <v>87</v>
      </c>
    </row>
    <row r="15" spans="1:2" ht="15.75">
      <c r="A15" s="147" t="s">
        <v>596</v>
      </c>
      <c r="B15" s="148">
        <v>141</v>
      </c>
    </row>
    <row r="16" spans="1:2" ht="15.75">
      <c r="A16" s="147" t="s">
        <v>597</v>
      </c>
      <c r="B16" s="148">
        <v>147</v>
      </c>
    </row>
    <row r="17" spans="1:2" ht="15.75">
      <c r="A17" s="147" t="s">
        <v>598</v>
      </c>
      <c r="B17" s="148">
        <v>127</v>
      </c>
    </row>
    <row r="18" spans="1:2" ht="15.75">
      <c r="A18" s="147" t="s">
        <v>599</v>
      </c>
      <c r="B18" s="148">
        <v>133</v>
      </c>
    </row>
    <row r="19" spans="1:2" ht="15.75">
      <c r="A19" s="147" t="s">
        <v>600</v>
      </c>
      <c r="B19" s="148">
        <v>153</v>
      </c>
    </row>
    <row r="20" spans="1:2" ht="15.75">
      <c r="A20" s="147" t="s">
        <v>601</v>
      </c>
      <c r="B20" s="148">
        <v>159</v>
      </c>
    </row>
    <row r="21" spans="1:2" ht="15.75">
      <c r="A21" s="147" t="s">
        <v>602</v>
      </c>
      <c r="B21" s="148">
        <v>171</v>
      </c>
    </row>
    <row r="22" spans="1:2" ht="15.75">
      <c r="A22" s="147" t="s">
        <v>603</v>
      </c>
      <c r="B22" s="148">
        <v>165</v>
      </c>
    </row>
    <row r="23" spans="1:2" ht="15.75">
      <c r="A23" s="147" t="s">
        <v>604</v>
      </c>
      <c r="B23" s="148">
        <v>5</v>
      </c>
    </row>
    <row r="24" spans="1:2" ht="15.75">
      <c r="A24" s="147" t="s">
        <v>605</v>
      </c>
      <c r="B24" s="148">
        <v>167</v>
      </c>
    </row>
    <row r="25" spans="1:2" ht="15.75">
      <c r="A25" s="147" t="s">
        <v>606</v>
      </c>
      <c r="B25" s="148">
        <v>51</v>
      </c>
    </row>
    <row r="26" spans="1:2" ht="15.75">
      <c r="A26" s="147" t="s">
        <v>607</v>
      </c>
      <c r="B26" s="148">
        <v>67</v>
      </c>
    </row>
    <row r="27" spans="1:2" ht="15.75">
      <c r="A27" s="147" t="s">
        <v>608</v>
      </c>
      <c r="B27" s="148">
        <v>69</v>
      </c>
    </row>
    <row r="28" spans="1:2" ht="15.75">
      <c r="A28" s="147" t="s">
        <v>609</v>
      </c>
      <c r="B28" s="148">
        <v>109</v>
      </c>
    </row>
    <row r="29" spans="1:2" ht="15.75">
      <c r="A29" s="147" t="s">
        <v>610</v>
      </c>
      <c r="B29" s="148">
        <v>113</v>
      </c>
    </row>
    <row r="30" spans="1:2" ht="15.75">
      <c r="A30" s="147" t="s">
        <v>611</v>
      </c>
      <c r="B30" s="148">
        <v>137</v>
      </c>
    </row>
    <row r="31" spans="1:2" ht="15.75">
      <c r="A31" s="147" t="s">
        <v>612</v>
      </c>
      <c r="B31" s="148">
        <v>157</v>
      </c>
    </row>
    <row r="32" spans="1:2" ht="15.75">
      <c r="A32" s="147" t="s">
        <v>613</v>
      </c>
      <c r="B32" s="148">
        <v>7</v>
      </c>
    </row>
    <row r="33" spans="1:2" ht="15.75">
      <c r="A33" s="147" t="s">
        <v>614</v>
      </c>
      <c r="B33" s="148">
        <v>9</v>
      </c>
    </row>
    <row r="34" spans="1:2" ht="15.75">
      <c r="A34" s="147" t="s">
        <v>615</v>
      </c>
      <c r="B34" s="148">
        <v>13</v>
      </c>
    </row>
    <row r="35" spans="1:2" ht="15.75">
      <c r="A35" s="147" t="s">
        <v>616</v>
      </c>
      <c r="B35" s="148">
        <v>17</v>
      </c>
    </row>
    <row r="36" spans="1:2" ht="15.75">
      <c r="A36" s="147" t="s">
        <v>617</v>
      </c>
      <c r="B36" s="148">
        <v>19</v>
      </c>
    </row>
    <row r="37" spans="1:2" ht="15.75">
      <c r="A37" s="147" t="s">
        <v>618</v>
      </c>
      <c r="B37" s="148">
        <v>23</v>
      </c>
    </row>
    <row r="38" spans="1:2" ht="15.75">
      <c r="A38" s="147" t="s">
        <v>619</v>
      </c>
      <c r="B38" s="148">
        <v>27</v>
      </c>
    </row>
    <row r="39" spans="1:2" ht="15.75">
      <c r="A39" s="147" t="s">
        <v>620</v>
      </c>
      <c r="B39" s="148">
        <v>25</v>
      </c>
    </row>
    <row r="40" spans="1:2" ht="15.75">
      <c r="A40" s="147" t="s">
        <v>621</v>
      </c>
      <c r="B40" s="148">
        <v>29</v>
      </c>
    </row>
    <row r="41" spans="1:2" ht="15.75">
      <c r="A41" s="147" t="s">
        <v>622</v>
      </c>
      <c r="B41" s="148">
        <v>35</v>
      </c>
    </row>
    <row r="42" spans="1:2" ht="15.75">
      <c r="A42" s="147" t="s">
        <v>623</v>
      </c>
      <c r="B42" s="148">
        <v>39</v>
      </c>
    </row>
    <row r="43" spans="1:2" ht="15.75">
      <c r="A43" s="147" t="s">
        <v>624</v>
      </c>
      <c r="B43" s="148">
        <v>49</v>
      </c>
    </row>
    <row r="44" spans="1:2" ht="15.75">
      <c r="A44" s="147" t="s">
        <v>625</v>
      </c>
      <c r="B44" s="148">
        <v>45</v>
      </c>
    </row>
    <row r="45" spans="1:2" ht="15.75">
      <c r="A45" s="147" t="s">
        <v>626</v>
      </c>
      <c r="B45" s="148">
        <v>59</v>
      </c>
    </row>
    <row r="46" spans="1:2" ht="15.75">
      <c r="A46" s="147" t="s">
        <v>627</v>
      </c>
      <c r="B46" s="148">
        <v>61</v>
      </c>
    </row>
    <row r="47" spans="1:2" ht="15.75">
      <c r="A47" s="147" t="s">
        <v>628</v>
      </c>
      <c r="B47" s="148">
        <v>65</v>
      </c>
    </row>
    <row r="48" spans="1:2" ht="15.75">
      <c r="A48" s="147" t="s">
        <v>629</v>
      </c>
      <c r="B48" s="148">
        <v>75</v>
      </c>
    </row>
    <row r="49" spans="1:2" ht="15.75">
      <c r="A49" s="147" t="s">
        <v>630</v>
      </c>
      <c r="B49" s="148">
        <v>77</v>
      </c>
    </row>
    <row r="50" spans="1:2" ht="15.75">
      <c r="A50" s="147" t="s">
        <v>631</v>
      </c>
      <c r="B50" s="148">
        <v>79</v>
      </c>
    </row>
    <row r="51" spans="1:2" ht="15.75">
      <c r="A51" s="147" t="s">
        <v>632</v>
      </c>
      <c r="B51" s="148">
        <v>81</v>
      </c>
    </row>
    <row r="52" spans="1:2" ht="15.75">
      <c r="A52" s="147" t="s">
        <v>633</v>
      </c>
      <c r="B52" s="148">
        <v>83</v>
      </c>
    </row>
    <row r="53" spans="1:2" ht="15.75">
      <c r="A53" s="147" t="s">
        <v>634</v>
      </c>
      <c r="B53" s="148">
        <v>91</v>
      </c>
    </row>
    <row r="54" spans="1:2" ht="15.75">
      <c r="A54" s="147" t="s">
        <v>635</v>
      </c>
      <c r="B54" s="148">
        <v>93</v>
      </c>
    </row>
    <row r="55" spans="1:2" ht="15.75">
      <c r="A55" s="147" t="s">
        <v>636</v>
      </c>
      <c r="B55" s="148">
        <v>95</v>
      </c>
    </row>
    <row r="56" spans="1:2" ht="15.75">
      <c r="A56" s="147" t="s">
        <v>637</v>
      </c>
      <c r="B56" s="148">
        <v>97</v>
      </c>
    </row>
    <row r="57" spans="1:2" ht="15.75">
      <c r="A57" s="147" t="s">
        <v>638</v>
      </c>
      <c r="B57" s="148">
        <v>99</v>
      </c>
    </row>
    <row r="58" spans="1:2" ht="15.75">
      <c r="A58" s="147" t="s">
        <v>639</v>
      </c>
      <c r="B58" s="148">
        <v>101</v>
      </c>
    </row>
    <row r="59" spans="1:2" ht="15.75">
      <c r="A59" s="147" t="s">
        <v>640</v>
      </c>
      <c r="B59" s="148">
        <v>103</v>
      </c>
    </row>
    <row r="60" spans="1:2" ht="15.75">
      <c r="A60" s="147" t="s">
        <v>641</v>
      </c>
      <c r="B60" s="148">
        <v>105</v>
      </c>
    </row>
    <row r="61" spans="1:2" ht="15.75">
      <c r="A61" s="147" t="s">
        <v>642</v>
      </c>
      <c r="B61" s="148">
        <v>107</v>
      </c>
    </row>
    <row r="62" spans="1:2" ht="15.75">
      <c r="A62" s="147" t="s">
        <v>643</v>
      </c>
      <c r="B62" s="148">
        <v>115</v>
      </c>
    </row>
    <row r="63" spans="1:2" ht="15.75">
      <c r="A63" s="147" t="s">
        <v>644</v>
      </c>
      <c r="B63" s="148">
        <v>117</v>
      </c>
    </row>
    <row r="64" spans="1:2" ht="15.75">
      <c r="A64" s="147" t="s">
        <v>645</v>
      </c>
      <c r="B64" s="148">
        <v>119</v>
      </c>
    </row>
    <row r="65" spans="1:2" ht="15.75">
      <c r="A65" s="147" t="s">
        <v>646</v>
      </c>
      <c r="B65" s="148">
        <v>121</v>
      </c>
    </row>
    <row r="66" spans="1:2" ht="15.75">
      <c r="A66" s="147" t="s">
        <v>647</v>
      </c>
      <c r="B66" s="148">
        <v>125</v>
      </c>
    </row>
    <row r="67" spans="1:2" ht="15.75">
      <c r="A67" s="147" t="s">
        <v>648</v>
      </c>
      <c r="B67" s="148">
        <v>129</v>
      </c>
    </row>
    <row r="68" spans="1:2" ht="15.75">
      <c r="A68" s="147" t="s">
        <v>649</v>
      </c>
      <c r="B68" s="148">
        <v>131</v>
      </c>
    </row>
    <row r="69" spans="1:2" ht="15.75">
      <c r="A69" s="147" t="s">
        <v>650</v>
      </c>
      <c r="B69" s="148">
        <v>135</v>
      </c>
    </row>
    <row r="70" spans="1:2" ht="15.75">
      <c r="A70" s="147" t="s">
        <v>651</v>
      </c>
      <c r="B70" s="148">
        <v>139</v>
      </c>
    </row>
    <row r="71" spans="1:2" ht="15.75">
      <c r="A71" s="147" t="s">
        <v>652</v>
      </c>
      <c r="B71" s="148">
        <v>143</v>
      </c>
    </row>
    <row r="72" spans="1:2" ht="15.75">
      <c r="A72" s="147" t="s">
        <v>653</v>
      </c>
      <c r="B72" s="148">
        <v>145</v>
      </c>
    </row>
    <row r="73" spans="1:2" ht="15.75">
      <c r="A73" s="147" t="s">
        <v>654</v>
      </c>
      <c r="B73" s="148">
        <v>149</v>
      </c>
    </row>
    <row r="74" spans="1:2" ht="15.75">
      <c r="A74" s="147" t="s">
        <v>655</v>
      </c>
      <c r="B74" s="148">
        <v>151</v>
      </c>
    </row>
    <row r="75" spans="1:2" ht="15.75">
      <c r="A75" s="147" t="s">
        <v>656</v>
      </c>
      <c r="B75" s="148">
        <v>155</v>
      </c>
    </row>
    <row r="76" spans="1:2" ht="15.75">
      <c r="A76" s="147" t="s">
        <v>657</v>
      </c>
      <c r="B76" s="148">
        <v>163</v>
      </c>
    </row>
    <row r="77" spans="1:2" ht="15.75">
      <c r="A77" s="147" t="s">
        <v>658</v>
      </c>
      <c r="B77" s="148">
        <v>177</v>
      </c>
    </row>
    <row r="78" spans="1:2" ht="15.75">
      <c r="A78" s="147" t="s">
        <v>659</v>
      </c>
      <c r="B78" s="148">
        <v>89</v>
      </c>
    </row>
    <row r="79" spans="1:2" ht="15.75">
      <c r="A79" s="147" t="s">
        <v>660</v>
      </c>
      <c r="B79" s="148">
        <v>123</v>
      </c>
    </row>
    <row r="80" spans="1:2" ht="15.75">
      <c r="A80" s="147" t="s">
        <v>661</v>
      </c>
      <c r="B80" s="148">
        <v>33</v>
      </c>
    </row>
    <row r="81" spans="1:2" ht="15.75">
      <c r="A81" s="147" t="s">
        <v>662</v>
      </c>
      <c r="B81" s="148">
        <v>11</v>
      </c>
    </row>
    <row r="82" spans="1:2" ht="15.75">
      <c r="A82" s="147" t="s">
        <v>663</v>
      </c>
      <c r="B82" s="148">
        <v>161</v>
      </c>
    </row>
    <row r="83" spans="1:2" ht="15.75">
      <c r="A83" s="147" t="s">
        <v>664</v>
      </c>
      <c r="B83" s="148">
        <v>173</v>
      </c>
    </row>
    <row r="84" spans="1:2" ht="15.75">
      <c r="A84" s="147" t="s">
        <v>665</v>
      </c>
      <c r="B84" s="148">
        <v>175</v>
      </c>
    </row>
    <row r="85" spans="1:2" ht="15.75">
      <c r="A85" s="147" t="s">
        <v>666</v>
      </c>
      <c r="B85" s="148">
        <v>197</v>
      </c>
    </row>
    <row r="86" spans="1:2" ht="15.75">
      <c r="A86" s="147" t="s">
        <v>667</v>
      </c>
      <c r="B86" s="148">
        <v>199</v>
      </c>
    </row>
    <row r="87" spans="1:2" ht="32.25" thickBot="1">
      <c r="A87" s="149" t="s">
        <v>468</v>
      </c>
      <c r="B87" s="150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2016-07-14T09:04:56Z</cp:lastPrinted>
  <dcterms:created xsi:type="dcterms:W3CDTF">2004-03-24T19:37:04Z</dcterms:created>
  <dcterms:modified xsi:type="dcterms:W3CDTF">2016-07-14T09:05:03Z</dcterms:modified>
  <cp:category/>
  <cp:version/>
  <cp:contentType/>
  <cp:contentStatus/>
</cp:coreProperties>
</file>