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0" yWindow="65386" windowWidth="13920" windowHeight="7650" tabRatio="892" activeTab="0"/>
  </bookViews>
  <sheets>
    <sheet name="Титул ф.1" sheetId="1" r:id="rId1"/>
    <sheet name="Раздел 1" sheetId="2" r:id="rId2"/>
    <sheet name="Разделы 2, 3, 5" sheetId="3" r:id="rId3"/>
    <sheet name="Раздел 4" sheetId="4" r:id="rId4"/>
    <sheet name="Разделы 6, 7, 8" sheetId="5" r:id="rId5"/>
    <sheet name="Разделы 9, 10, 11" sheetId="6" r:id="rId6"/>
    <sheet name="Разделы 12, 13, 14" sheetId="7" r:id="rId7"/>
    <sheet name="ФЛК (обязательный)" sheetId="8" r:id="rId8"/>
    <sheet name="ФЛК (информационный)" sheetId="9" r:id="rId9"/>
    <sheet name="Списки" sheetId="10" r:id="rId10"/>
  </sheets>
  <definedNames>
    <definedName name="_xlnm._FilterDatabase" localSheetId="8" hidden="1">'ФЛК (информационный)'!$A$1:$A$338</definedName>
    <definedName name="_xlnm._FilterDatabase" localSheetId="7" hidden="1">'ФЛК (обязательный)'!$A$1:$A$2724</definedName>
    <definedName name="Коды_отчетных_периодов" localSheetId="9">'Списки'!$D$2:$E$3</definedName>
    <definedName name="Коды_отчетных_периодов">'Списки'!$D$2:$E$3</definedName>
    <definedName name="Коды_судов" localSheetId="9">'Списки'!$A$2:$B$86</definedName>
    <definedName name="Коды_судов">'Списки'!$A$2:$B$500</definedName>
    <definedName name="Наим_отчет_периода" localSheetId="9">'Списки'!$D$2:$D$3</definedName>
    <definedName name="Наим_отчет_периода">'Списки'!$D$2:$D$3</definedName>
    <definedName name="Наим_УСД" localSheetId="9">'Списки'!$A$2:$A$88</definedName>
    <definedName name="Наим_УСД">'Списки'!$A$2:$A$88</definedName>
    <definedName name="_xlnm.Print_Area" localSheetId="1">'Раздел 1'!$A$1:$AD$61</definedName>
    <definedName name="_xlnm.Print_Area" localSheetId="3">'Раздел 4'!$A$1:$G$82</definedName>
    <definedName name="_xlnm.Print_Area" localSheetId="2">'Разделы 2, 3, 5'!$A$1:$L$58</definedName>
    <definedName name="_xlnm.Print_Area" localSheetId="4">'Разделы 6, 7, 8'!$A$1:$I$30</definedName>
    <definedName name="_xlnm.Print_Area" localSheetId="5">'Разделы 9, 10, 11'!$A$1:$N$48</definedName>
    <definedName name="_xlnm.Print_Area" localSheetId="0">'Титул ф.1'!$A$1:$N$37</definedName>
  </definedNames>
  <calcPr fullCalcOnLoad="1"/>
</workbook>
</file>

<file path=xl/comments3.xml><?xml version="1.0" encoding="utf-8"?>
<comments xmlns="http://schemas.openxmlformats.org/spreadsheetml/2006/main">
  <authors>
    <author>КВИ</author>
  </authors>
  <commentList>
    <comment ref="H41" authorId="0">
      <text>
        <r>
          <rPr>
            <b/>
            <sz val="9"/>
            <rFont val="Tahoma"/>
            <family val="2"/>
          </rPr>
          <t>КВИ:</t>
        </r>
        <r>
          <rPr>
            <sz val="9"/>
            <rFont val="Tahoma"/>
            <family val="2"/>
          </rPr>
          <t xml:space="preserve">
</t>
        </r>
        <r>
          <rPr>
            <sz val="12"/>
            <rFont val="Tahoma"/>
            <family val="2"/>
          </rPr>
          <t>Сумма  стр.36 и 37 больше или равна стр.35</t>
        </r>
      </text>
    </comment>
  </commentList>
</comments>
</file>

<file path=xl/sharedStrings.xml><?xml version="1.0" encoding="utf-8"?>
<sst xmlns="http://schemas.openxmlformats.org/spreadsheetml/2006/main" count="4974" uniqueCount="2330">
  <si>
    <t>Раздел 8.  Сведения по поданным ходатайствам о рассмотрении дел с участием присяжных заседателей</t>
  </si>
  <si>
    <t>Раздел 7.  Рассмотрение гражданских исков в уголовном процессе</t>
  </si>
  <si>
    <t>Раздел 4.  Рассмотрение представлений, ходатайств и жалоб (по числу лиц)</t>
  </si>
  <si>
    <t xml:space="preserve"> </t>
  </si>
  <si>
    <t>Рассмотрено ходатайств в отчетном периоде</t>
  </si>
  <si>
    <t>Взято под стражу судом (мировым судьей) по приговору с реальным лишением свободы</t>
  </si>
  <si>
    <t>вынесено частных определений (постановлений)</t>
  </si>
  <si>
    <t>возвращено прокурору для устранения недостатков в порядке 
ст. 237  
УПК РФ</t>
  </si>
  <si>
    <t xml:space="preserve">                       </t>
  </si>
  <si>
    <t xml:space="preserve">ч.1 ст.115,
ч.1 ст.116, ч.1 ст. 128.1
</t>
  </si>
  <si>
    <t>Принудительные работы</t>
  </si>
  <si>
    <t>из неоконченных производством дел (из гр.10)</t>
  </si>
  <si>
    <t>число лиц, находящихся в розыске по постановлению суда на отчетную дату</t>
  </si>
  <si>
    <t xml:space="preserve"> приостановленные дела</t>
  </si>
  <si>
    <t xml:space="preserve">Изменена квалификация действий подсудимых 
 </t>
  </si>
  <si>
    <t xml:space="preserve">Применен залог (заменена др.мер пресечения) в период нахождения дела в судебном производстве </t>
  </si>
  <si>
    <t xml:space="preserve">Применен домашний арест (заменена др.мер пресечения) в период нахождения дела в судебном производстве </t>
  </si>
  <si>
    <t>Раздел  5. Справка к показателям формы. 
Аналитическая работа по уголовным делам. Число судов и штат судей</t>
  </si>
  <si>
    <t>Из гр.3 стр.19 р.4 Избрание залога при отказе ходатайства об избрании домашнего ареста</t>
  </si>
  <si>
    <t>Из гр.2 стр.19 р.4 Замена  меры пресечения в виде залога  на домашний арест</t>
  </si>
  <si>
    <t>Из гр 2 стр.54 р.4 Замена меры пресечения в виде домашнего ареста на залог</t>
  </si>
  <si>
    <t>Из гр. 2 поступило на судебное рассмотрение повторно: по подсудности из другого суда, после отмены приговоров, судебных постановлений по существу дела вышестоящим судом, розыска обвиняемого, после возвращения дела прокурором по истечении установленного срока, после отмены судебного постановления по вновь открывшимся обстоятельствам, направления уголовного  дела на новое рассмотрение с в связи с роспуском коллегии присяжных заседателей (ч.5 ст.348 УПК РФ)</t>
  </si>
  <si>
    <t>Из гр. 2 стр.19 р.4 удовлетворено ходатайство об избрании меры пресечения 
домашнего ареста в отношении предпринимателей за преступления, связанные спредпринимательской деятельностью</t>
  </si>
  <si>
    <t>Из гр 2 стр.54 р.4 удовлетворено ходатайство об избрании меры пресечения 
залога  в отношении предпринимателей за преступления, связанные с  предпринимательской деятельностью</t>
  </si>
  <si>
    <t xml:space="preserve">О замене принудительных работ лишением свободы (п.6 ст.53.1 УК РФ) </t>
  </si>
  <si>
    <t>О замене наказания в виде лишения свободы принудительными работами (п.2 ст.53.1 УК РФ)</t>
  </si>
  <si>
    <t>Всего 
рассмотрено  (окончено производство)</t>
  </si>
  <si>
    <t>Об избрании меры пресечения в виде домашнего ареста (п. 1 ч. 2 ст. 29 УПК РФ; ст.107 УПК РФ)</t>
  </si>
  <si>
    <t>О продлении срока содержания под стражей (п. 2 ч. 2 ст. 29 УПК РФ; ст.109 УПК РФ)</t>
  </si>
  <si>
    <t>Об избрании меры пресечения в виде залога (п. 1 ч. 2 ст. 29 УПК РФ; ст.106 УПК РФ)</t>
  </si>
  <si>
    <t xml:space="preserve">О продлении срока домашнего ареста (п.2 ч.2 ст. 29 УПК РФ; ч.2 ст.107 УПК РФ)                                                       </t>
  </si>
  <si>
    <r>
      <t xml:space="preserve">Наименование отчитывающейся организации                     </t>
    </r>
    <r>
      <rPr>
        <sz val="8"/>
        <color indexed="12"/>
        <rFont val="Times New Roman"/>
        <family val="1"/>
      </rPr>
      <t xml:space="preserve">                    </t>
    </r>
  </si>
  <si>
    <t>остаток неокон
ченных дел на начало года (отчетно
го периода)</t>
  </si>
  <si>
    <t>остаток неокон-ченных дел на конец отчетного периода</t>
  </si>
  <si>
    <t>316, 317.7 
УПК РФ</t>
  </si>
  <si>
    <t>159, 159.1-159.6</t>
  </si>
  <si>
    <t>Вынесено постановление о рассмотрении дела в закрытом судебном заседании (п.5 ч.2 ст.231 УПК РФ)</t>
  </si>
  <si>
    <t>Контрольные равенства: 1) сумма строк 1-18 гр. 1разд. 3 равна стр.35 гр.12 разд. 1; 2) сумма строк 3-18 гр. 2  разд.3 равна  стр. 36 гр. 12 разд. 1</t>
  </si>
  <si>
    <t>Рассмотрено федеральным судом в I инстанции</t>
  </si>
  <si>
    <t>Рассмотрено федеральным судом (в случае рассмотрения судом областного звена по ч.3 ст.109 УПК РФ)</t>
  </si>
  <si>
    <t>Из гр.3 стр.64 р.4 Избрание залога при отказе ходатайства о продлении домашнего ареста</t>
  </si>
  <si>
    <t>ОТЧЕТ О  РАБОТЕ СУДОВ ОБЩЕЙ ЮРИСДИКЦИИ ПО РАССМОТРЕНИЮ УГОЛОВНЫХ ДЕЛ  
ПО ПЕРВОЙ ИНСТАНЦИИ</t>
  </si>
  <si>
    <t>A</t>
  </si>
  <si>
    <t>1 инстанция</t>
  </si>
  <si>
    <t>поступившим с обвинительным актом (обвинительным постановлением)</t>
  </si>
  <si>
    <t>Примечание к разделу 1 :</t>
  </si>
  <si>
    <t>Примечание к разделу 4 :</t>
  </si>
  <si>
    <t>из них удовлетворено 
(из гр. 9)</t>
  </si>
  <si>
    <t>Примечание к разделам 9,10 :</t>
  </si>
  <si>
    <t>из них удовлетворено (из гр. 9)</t>
  </si>
  <si>
    <t>О переводе лица, содержащегося под стражей, в психиатрический стационар 
(ч.1 ст. 435 УПК РФ, в порядке ст. 108 УПК)</t>
  </si>
  <si>
    <t>По вопросам пребывания несовершеннолетнего в спец. Учебно-воспитательных учреждениях закрытого типа  (п. 4 ст. 9 ФЗ "Об основах системы профилактики безнадзорности и правонарушений несовершеннолетних" от 24.06.1999 № 120-ФЗ (продление, восстановление срока пребывания, досрочное прекращение, перевод в иное учреждение)</t>
  </si>
  <si>
    <t>О вскрытии нерозданных почтовых  отправлений (ст. 21 ФЗ "О почтовой связи" № 176 от 17.07.1999 г.)</t>
  </si>
  <si>
    <t>Рассмотрение дела без участия лица, в отношении которого ведется производство о применении принудительных мер медицинского характера (ч.1 ст.437 УПК РФ)</t>
  </si>
  <si>
    <t>из них удовлетворено       (из гр. 7)</t>
  </si>
  <si>
    <t>из числа дел, оконченных производством не по существу дела (из гр. 6,7 р.1)</t>
  </si>
  <si>
    <t>Всего (сумма строк 1-69)</t>
  </si>
  <si>
    <t>в том числе несовершен нолетних</t>
  </si>
  <si>
    <t>из них удовлетворено 
(из гр. 7)</t>
  </si>
  <si>
    <t>залог</t>
  </si>
  <si>
    <t>дом. арест</t>
  </si>
  <si>
    <t>из числа дел, рассмотренных по существу</t>
  </si>
  <si>
    <t>из числа дел, не оконченных производством на конец отчетного периода</t>
  </si>
  <si>
    <t>всего рассмотрено 
в сроки</t>
  </si>
  <si>
    <t>по числу 
дел</t>
  </si>
  <si>
    <t>по числу 
лиц</t>
  </si>
  <si>
    <t>Свыше 1,5 мес. до 3 мес. вкл.</t>
  </si>
  <si>
    <t>Свыше 3 мес. до 1 года вкл.</t>
  </si>
  <si>
    <t xml:space="preserve">Рассмотрение дела без участия подсудимого (ч. 5 ст. 247 УПК РФ) </t>
  </si>
  <si>
    <t>Свыше 1 года до 2 лет вкл.</t>
  </si>
  <si>
    <t>Рассмотрение дела без участия адвоката подсудимого</t>
  </si>
  <si>
    <t>Свыше 2 лет до 3 лет вкл.</t>
  </si>
  <si>
    <t>Поступило представление прокурора (гл. 40.1 УПК РФ)</t>
  </si>
  <si>
    <t>Свыше 3 лет</t>
  </si>
  <si>
    <t>Принято решение о назначении судебного разбирательства в общем порядке (гл. 40.1 УПК РФ)</t>
  </si>
  <si>
    <t xml:space="preserve"> должность       инициалы, фамилия       подпись</t>
  </si>
  <si>
    <t>О замене исправительных работ лишением свободы</t>
  </si>
  <si>
    <t>В том числе
по делам:</t>
  </si>
  <si>
    <t>О продлении срока условного осуждения (ч. 2 ст. 74 УК РФ)</t>
  </si>
  <si>
    <t>Отозвано ходатайств о рассмотрении дел судом с участием присяжных заседателей</t>
  </si>
  <si>
    <t>Раздел 10. Сведения о рассмотрении судами ходатайств о продлении срока содержания под стражей</t>
  </si>
  <si>
    <t xml:space="preserve">Поступило ходатайств в отчетном периоде            </t>
  </si>
  <si>
    <t>Получение взятки</t>
  </si>
  <si>
    <t>Дача взятки</t>
  </si>
  <si>
    <t>Форма № 1</t>
  </si>
  <si>
    <t>Гарнизонные военные суды</t>
  </si>
  <si>
    <t>Окружные (флотские) военные суды</t>
  </si>
  <si>
    <t>30 января и 30 июля</t>
  </si>
  <si>
    <t>20 февраля и 20 августа</t>
  </si>
  <si>
    <t xml:space="preserve">Федеральной службе государственной статистики </t>
  </si>
  <si>
    <t>15 апреля и 15 октября</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</si>
  <si>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</si>
  <si>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</si>
  <si>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</si>
  <si>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</si>
  <si>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</si>
  <si>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</si>
  <si>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Бандитизм, организация незаконных формирований, банд и преступных организаций или участие в них</t>
  </si>
  <si>
    <t xml:space="preserve"> 208-210</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</si>
  <si>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</si>
  <si>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</si>
  <si>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</si>
  <si>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</si>
  <si>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</si>
  <si>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</si>
  <si>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</si>
  <si>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</si>
  <si>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</si>
  <si>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</si>
  <si>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</si>
  <si>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228-233</t>
  </si>
  <si>
    <t xml:space="preserve">Дела частного обвинения: </t>
  </si>
  <si>
    <t>Экологические преступления</t>
  </si>
  <si>
    <t>246-262</t>
  </si>
  <si>
    <t>Прочие преступления</t>
  </si>
  <si>
    <t>Наименование показателя</t>
  </si>
  <si>
    <t>№ стр.</t>
  </si>
  <si>
    <t>Смертная казнь</t>
  </si>
  <si>
    <t>Пожизненное лишение свободы</t>
  </si>
  <si>
    <t>Лишение свободы на определенный срок</t>
  </si>
  <si>
    <t>Обязательные работы</t>
  </si>
  <si>
    <t>Исправительные работы</t>
  </si>
  <si>
    <t xml:space="preserve"> - в связи с тяжким заболеванием</t>
  </si>
  <si>
    <t>Лишение права занимать определенные должности или заниматься определенной деятельностью</t>
  </si>
  <si>
    <t>Неприостановленные, находящиеся в производстве</t>
  </si>
  <si>
    <t>Ранее судимые (без учета снятых и погашенных судимостей)</t>
  </si>
  <si>
    <t>По уголовному делу проводилось предварительное слушание</t>
  </si>
  <si>
    <t>свыше 1 года до 2-х лет включительно</t>
  </si>
  <si>
    <t>свыше 2-х лет до 3-х лет включительно</t>
  </si>
  <si>
    <t>свыше 3-х лет</t>
  </si>
  <si>
    <t>О замене неотбытого срока лишения свободы более мягким видом наказания</t>
  </si>
  <si>
    <t>Штат судей на конец отчетного периода</t>
  </si>
  <si>
    <t xml:space="preserve">Ходатайства о производстве следственных действий: </t>
  </si>
  <si>
    <t>В состоянии наркотического и иного (кроме алкогольного) опьянения</t>
  </si>
  <si>
    <t>В состоянии алкогольного опьянения</t>
  </si>
  <si>
    <t>Раздел 2.  Справки к разделу 1</t>
  </si>
  <si>
    <t xml:space="preserve">Поступили сообщения о мерах, принятых по частным определениям (постановлениям) </t>
  </si>
  <si>
    <t>Раздел 9. Сведения о рассмотрении судами ходатайств об избрании меры пресечения в виде заключения под стражу</t>
  </si>
  <si>
    <t>Заявления  по делам частного обвинения от граждан</t>
  </si>
  <si>
    <t>Верховному Суду Российской Федерации</t>
  </si>
  <si>
    <t>ОКПО</t>
  </si>
  <si>
    <t xml:space="preserve"> ОКАТО</t>
  </si>
  <si>
    <t>Почтовый адрес</t>
  </si>
  <si>
    <t>Код</t>
  </si>
  <si>
    <t>Наименование отчетного периода</t>
  </si>
  <si>
    <t>h</t>
  </si>
  <si>
    <t>Наименование организации, представившей отчет</t>
  </si>
  <si>
    <t xml:space="preserve">О проведении оперативно-розыскных мероприятий в соответствии со ст. 9 ФЗ "Об оперативно-розыскной деятельности":            </t>
  </si>
  <si>
    <t xml:space="preserve">с направлением в специальные учебно-воспитательные учреждения закрытого типа </t>
  </si>
  <si>
    <t>свыше 3 мес. до 1 года включительно</t>
  </si>
  <si>
    <t xml:space="preserve">Дополнительные виды наказаний: </t>
  </si>
  <si>
    <t>Об освобожении от отбывания наказания в связи с истечением сроков давности</t>
  </si>
  <si>
    <t>О замене обязательных работ лишением свободы</t>
  </si>
  <si>
    <t>Cтатус</t>
  </si>
  <si>
    <t>Код формулы</t>
  </si>
  <si>
    <t>Формула</t>
  </si>
  <si>
    <t>Описание формулы</t>
  </si>
  <si>
    <t>Об условно-досрочном освобождении от лишения свободы, содержания в дисциплинарной воинской части (ч. 1 ст. 79 УК РФ)</t>
  </si>
  <si>
    <t>Всего рассмотрено</t>
  </si>
  <si>
    <t>Отказано в удовлетворении 
(ч. 2 ст.306 УПК РФ)</t>
  </si>
  <si>
    <t>Производство прекращено</t>
  </si>
  <si>
    <t>Областные и равные им суды</t>
  </si>
  <si>
    <r>
      <t xml:space="preserve">169 – 199.2, 200.1 </t>
    </r>
  </si>
  <si>
    <t>205.1-205.5, 206</t>
  </si>
  <si>
    <t>285-288, 
292-293</t>
  </si>
  <si>
    <r>
      <t>рассмотрено</t>
    </r>
    <r>
      <rPr>
        <b/>
        <vertAlign val="superscript"/>
        <sz val="20"/>
        <color indexed="8"/>
        <rFont val="Times New Roman"/>
        <family val="1"/>
      </rPr>
      <t>1</t>
    </r>
  </si>
  <si>
    <r>
      <t>Изменение судом степени тяжести, совершенного преступления (по числу лиц)</t>
    </r>
    <r>
      <rPr>
        <b/>
        <vertAlign val="superscript"/>
        <sz val="20"/>
        <color indexed="8"/>
        <rFont val="Times New Roman"/>
        <family val="1"/>
      </rPr>
      <t>3</t>
    </r>
  </si>
  <si>
    <t>Применение в приговоре отсрочки исполнения наказания   к реальному лишению свободы (по основаниям ст. 398 УПК РФ) из стр. 3</t>
  </si>
  <si>
    <t>По  результатам обобщений  внесено представлений и информаций в судебную систему и в органы Судебного департамента</t>
  </si>
  <si>
    <t>По  результатам обощений внесено представлений и информаций в другие органы</t>
  </si>
  <si>
    <t>Из оконченных дел (из гр.8):</t>
  </si>
  <si>
    <t>Освобожде-но осужден-ных от наказания:</t>
  </si>
  <si>
    <t>в том числе  судом 
с участием присяжных заседателей 
(из стр. 43)</t>
  </si>
  <si>
    <t xml:space="preserve"> всего,
(из стр. 35 р.1)</t>
  </si>
  <si>
    <t>Окончено производство по делу (из общего времени производства по делу находящегося в суде, исключая срок приоста-новления, в сроки (из гр. 8):</t>
  </si>
  <si>
    <t>в т.ч. из стр.8 р.2:</t>
  </si>
  <si>
    <t>Из остатка производства 
по делам на конец отчетного периода 
(из гр.10 р.1) :</t>
  </si>
  <si>
    <t>осужденных (из гр.12 р.1):</t>
  </si>
  <si>
    <t>лиц, дела которых прекращены (из гр. 14, 15 р.1)</t>
  </si>
  <si>
    <t>Освобождено осужденных из-под стражи по приговору суда (из гр.12 р.1)</t>
  </si>
  <si>
    <t>Частные определения, постановления 
(гр.18 р.1) по вопросам:</t>
  </si>
  <si>
    <t>Другие основания прекращения дела 
(из гр.15 р.1):</t>
  </si>
  <si>
    <r>
      <t xml:space="preserve">Об отмене условного осуждения в связи с неисполнением возложенных обязанностей, </t>
    </r>
    <r>
      <rPr>
        <b/>
        <sz val="28"/>
        <rFont val="Times New Roman"/>
        <family val="1"/>
      </rPr>
      <t>уклонением от возмещения вреда или совершением нового преступления  (ч.2.1, 3,4 ст. 74 УК РФ)</t>
    </r>
  </si>
  <si>
    <t>О замене штрафа иными видами наказаний, не связанными с лишением свободы (кроме  кратного штрафа за подкуп и взятку по  ст. 204, 290, 291,  291.1)</t>
  </si>
  <si>
    <t>Об  отсрочке исполнения приговора в связи с болезнью осужденного тяжкими последствиями и др. исключ.обстоятельствами  (пп. 1,3 ч. 1 ст. 398 УПК РФ)</t>
  </si>
  <si>
    <t>Об освобождении от наказания, замене более мягким наказанием осужденному с отсрочкой исполнения приговора по достижении ребенком 14-летнего возраста, а также о сокращении срока отсрочки отбывания наказания и об освобождении от наказания осужденному с отсрочкой исполнения приговора до достижения ребенком 14-летнего возраста (ч. 3,4 ст. 82 УК РФ п.17.1 ст.397 УПК РФ)</t>
  </si>
  <si>
    <r>
      <t>Жалобы на действия должностных лиц , осуществляющих уголовное производство (ст. 125 УПК РФ)</t>
    </r>
    <r>
      <rPr>
        <b/>
        <vertAlign val="superscript"/>
        <sz val="24"/>
        <color indexed="8"/>
        <rFont val="Times New Roman"/>
        <family val="1"/>
      </rPr>
      <t>4</t>
    </r>
  </si>
  <si>
    <r>
      <t>Об избрании меры пресечения в виде заключения под стражу (п. 1 ч. 2  ст. 29 УПК РФ; ст.108 УПК РФ)</t>
    </r>
    <r>
      <rPr>
        <b/>
        <vertAlign val="superscript"/>
        <sz val="24"/>
        <color indexed="8"/>
        <rFont val="Times New Roman"/>
        <family val="1"/>
      </rPr>
      <t>1</t>
    </r>
  </si>
  <si>
    <r>
      <t>Материалы по составам частного обвинения, поступившие из других органов</t>
    </r>
    <r>
      <rPr>
        <b/>
        <vertAlign val="superscript"/>
        <sz val="24"/>
        <color indexed="8"/>
        <rFont val="Times New Roman"/>
        <family val="1"/>
      </rPr>
      <t>3</t>
    </r>
  </si>
  <si>
    <t xml:space="preserve">О замене кратного штрафа, назначенного по ст. 204, 290, 291, 291.1 УК РФ (ч.5 ст.46 УК РФ) </t>
  </si>
  <si>
    <t>Об отмене отсрочки отбывания наказания в виде лишения свободы осужденному до окончания лечения наркомании и медико-социальной реабилитации  в связи с отказом и уклонением от лечения ( ч.2, 4,5 ст.82.1 УК РФ, п.17.2 ст.397 УПК РФ)</t>
  </si>
  <si>
    <t>Об освобождении  от отбывания наказания осужденного, признанного больным наркоманией после прохождения курса лечения и медико-социальной реабилитации  (ч.3 ст.82. 1УК РФ)</t>
  </si>
  <si>
    <r>
      <t>1</t>
    </r>
    <r>
      <rPr>
        <b/>
        <sz val="22"/>
        <color indexed="8"/>
        <rFont val="Times New Roman"/>
        <family val="1"/>
      </rPr>
      <t xml:space="preserve"> в стр.18 гр.3 - возраст учитывать на момент вынесения постановления о заключении под стражу</t>
    </r>
  </si>
  <si>
    <r>
      <t>2</t>
    </r>
    <r>
      <rPr>
        <b/>
        <sz val="22"/>
        <color indexed="8"/>
        <rFont val="Times New Roman"/>
        <family val="1"/>
      </rPr>
      <t xml:space="preserve"> в стр.34 гр.2 - дано заключение о наличии признаков преступления</t>
    </r>
  </si>
  <si>
    <r>
      <t>3</t>
    </r>
    <r>
      <rPr>
        <b/>
        <sz val="22"/>
        <color indexed="8"/>
        <rFont val="Times New Roman"/>
        <family val="1"/>
      </rPr>
      <t xml:space="preserve"> в стр.37 гр.2 - возбуждены уголовные дела</t>
    </r>
  </si>
  <si>
    <r>
      <t xml:space="preserve">4 </t>
    </r>
    <r>
      <rPr>
        <b/>
        <sz val="22"/>
        <color indexed="8"/>
        <rFont val="Times New Roman"/>
        <family val="1"/>
      </rPr>
      <t>в стр.31 - за исключением жалоб на действия прокурора, указанных в стр.55</t>
    </r>
  </si>
  <si>
    <r>
      <t>5</t>
    </r>
    <r>
      <rPr>
        <b/>
        <sz val="22"/>
        <color indexed="8"/>
        <rFont val="Times New Roman"/>
        <family val="1"/>
      </rPr>
      <t xml:space="preserve"> Рассмотренное ходатайство в отдельном производстве (не по приговору суда)</t>
    </r>
  </si>
  <si>
    <r>
      <t xml:space="preserve">Применение отсрочки отбывания наказания в виде лишения свободы до окончания лечения наркомании и медико-социальной реабилитации (ч.1 ст.82.1 УК РФ, п.4 ч.1 ст.398 УПК РФ) </t>
    </r>
    <r>
      <rPr>
        <b/>
        <vertAlign val="superscript"/>
        <sz val="24"/>
        <color indexed="8"/>
        <rFont val="Times New Roman"/>
        <family val="1"/>
      </rPr>
      <t>5</t>
    </r>
  </si>
  <si>
    <t>о наложении ареста на корреспонденцию, разрешении на ее осмотр и выемку в учреждениях связи (п. 8 ч.2 ст. 29 УПК РФ)</t>
  </si>
  <si>
    <t>О досрочной отмене отсрочки (ч.2 ст. 82 УК РФ)</t>
  </si>
  <si>
    <r>
      <rPr>
        <b/>
        <sz val="18"/>
        <rFont val="Times New Roman"/>
        <family val="1"/>
      </rPr>
      <t>Раздел 11. Общая продолжительность рассмотрения дел в судебной системе</t>
    </r>
    <r>
      <rPr>
        <b/>
        <sz val="14"/>
        <rFont val="Times New Roman"/>
        <family val="1"/>
      </rPr>
      <t xml:space="preserve"> 
(от первоначального поступления уголовного дела в суд до рассмотрения дела 
по существу дела в 1 инстанции и до вступления в законную силу судебного акта)</t>
    </r>
  </si>
  <si>
    <t>Раздел 14. Результаты рассмотрения представлений подразделений служб судебных приставов о замене штрафов иными видами наказаний (по суммам штрафов)</t>
  </si>
  <si>
    <t>Остаток</t>
  </si>
  <si>
    <t xml:space="preserve">Поступило </t>
  </si>
  <si>
    <t xml:space="preserve">Остаток </t>
  </si>
  <si>
    <t>О замене штрафа по приговорам за преступления (ч.5 ст.46 УК РФ)
 по статьям 204, 290, 291, 291.1 УК РФ (из стр. 42 раздел 4 ) по числу лиц</t>
  </si>
  <si>
    <t>Всего лиц по представлениям  (сумма стр. 1 и 3)</t>
  </si>
  <si>
    <t>О замене штрафа по приговорам за преступления (ч.5 ст.46 УК РФ)
по статьям 204, 290, 291, 291.1 УК РФ (из стр.42 раздел 4 )  по сумме штрафа (в руб.)</t>
  </si>
  <si>
    <t xml:space="preserve">Рассмотрение дела без участия подсудимого по  его ходатайству 
(по преступлениям небольшой или средней тяжести ч. 4 ст. 247 УПК РФ) </t>
  </si>
  <si>
    <t>Удовлет-ворено</t>
  </si>
  <si>
    <t xml:space="preserve">Отка-зано </t>
  </si>
  <si>
    <t xml:space="preserve">Рассмот-рено </t>
  </si>
  <si>
    <t>Возвра-щено, 
отозвано</t>
  </si>
  <si>
    <t>Удовлет-ворено
 (из  гр.5)
с заменой на лишение свободы</t>
  </si>
  <si>
    <t>Удовлет-ворено 
(из  гр.5) с заменой  на иные виды наказаний</t>
  </si>
  <si>
    <t>Отказано 
(из  гр.6) с предостав-лением отсрочки выплаты штрафа</t>
  </si>
  <si>
    <t>Отказано 
(из  гр.6) с предостав-лением рассрочки выплаты штрафа</t>
  </si>
  <si>
    <t xml:space="preserve">Всего по суммам штрафа  (сумма стр. 2 и 4) </t>
  </si>
  <si>
    <t xml:space="preserve">О замене штрафа иными видами наказаний, не связанными с лишением свободы 
(кроме  кратного штрафа за подкуп и взятку по  ст. 204, 290, 291,  291.1 УК РФ) из стр. 6 разд.4  (по числу лиц) </t>
  </si>
  <si>
    <t>Должностное лицо, 
ответственное 
за составление отчета</t>
  </si>
  <si>
    <t xml:space="preserve">     М.П.          </t>
  </si>
  <si>
    <t xml:space="preserve">Руководитель      </t>
  </si>
  <si>
    <t>№ 
стр.</t>
  </si>
  <si>
    <t>осуждено</t>
  </si>
  <si>
    <t>всего окончено</t>
  </si>
  <si>
    <t>осуждено лиц 
(из гр.12)</t>
  </si>
  <si>
    <t xml:space="preserve">число дел
(из гр.3,4) </t>
  </si>
  <si>
    <t>по реаби-
литирую-
щим осно-ваниям: отсутствие события, состава преступле-ния, непричас-тность к преступле-нию</t>
  </si>
  <si>
    <t>количест-во лиц 
(из гр.14,15), в отноше-нии кото-рых дела прекра-щены</t>
  </si>
  <si>
    <t>количес-тво лиц (из гр. 14,15), 
в отно-шении которых дела прекра-щены</t>
  </si>
  <si>
    <t>возвра-щено прокуро-ру для устране-ния недостат-
ков в порядке ст. 237 
УПК РФ</t>
  </si>
  <si>
    <t>оправ-
дано</t>
  </si>
  <si>
    <r>
      <t>1</t>
    </r>
    <r>
      <rPr>
        <b/>
        <sz val="18"/>
        <rFont val="Times New Roman"/>
        <family val="1"/>
      </rPr>
      <t>По стр. 41-43 в остатке и поступлении дел учет осужденных осуществляется по признаку наличия соответствующего ходатайства в деле на момент  движения дела в соответствующей графе.</t>
    </r>
  </si>
  <si>
    <r>
      <t>2</t>
    </r>
    <r>
      <rPr>
        <b/>
        <sz val="18"/>
        <color indexed="8"/>
        <rFont val="Times New Roman"/>
        <family val="1"/>
      </rPr>
      <t xml:space="preserve"> Учитывать случаи направления на новое рассмотрение в связи с  роспуском коллегии присяжных заседателей (ч.5 ст.348 УПК РФ)</t>
    </r>
  </si>
  <si>
    <r>
      <t>3</t>
    </r>
    <r>
      <rPr>
        <b/>
        <sz val="18"/>
        <color indexed="8"/>
        <rFont val="Times New Roman"/>
        <family val="1"/>
      </rPr>
      <t xml:space="preserve"> Указывается в случае изменения судом тяжести преступления по любому составу по основной  статье обвинения в отношении лиц один раз по тяжести, определяемой по санкции в соотв. со ст. 15 УК РФ</t>
    </r>
  </si>
  <si>
    <t xml:space="preserve"> Наименование показателя</t>
  </si>
  <si>
    <t>в том числе в отношении несовершеннолетних</t>
  </si>
  <si>
    <t>Раздел 3.  Виды наказания и состав осужденных</t>
  </si>
  <si>
    <t>Всего осуждено 
лиц</t>
  </si>
  <si>
    <t>число лиц по оконченным делам (из суммы граф 3-6)</t>
  </si>
  <si>
    <t>y</t>
  </si>
  <si>
    <t>(из гр.3) в срок свыше 15 суток с момента поступления</t>
  </si>
  <si>
    <t>(из гр.5) 
в отношении несовершенно-летних</t>
  </si>
  <si>
    <t xml:space="preserve">    преступления в сфере экономической деятельности (гл.22 УК РФ) (из стр.1)</t>
  </si>
  <si>
    <t xml:space="preserve">     рассмотрено в отсутствии обвиняемого (из стр. 1)</t>
  </si>
  <si>
    <t>в т.ч.: в выходные дни (из стр. 1)</t>
  </si>
  <si>
    <t xml:space="preserve">Отсрочка отбывания наказания по приговору беременной женщине, осужденным, имеющим ребенка  до 14 лет ( ч.1 ст. 82 УК РФ) </t>
  </si>
  <si>
    <t>Отсрочка отбывания наказания по приговору больным наркоманией ( ч.1 ст. 82.1 УК РФ)</t>
  </si>
  <si>
    <t>Примечание к разделу 3:  * в том числе основные наказания, исполняемые самостоятельно.</t>
  </si>
  <si>
    <r>
      <t xml:space="preserve">Представления о даче заключений о наличии преступления в действиях лиц, определенных ст. 448 УПК РФ </t>
    </r>
    <r>
      <rPr>
        <b/>
        <sz val="24"/>
        <color indexed="8"/>
        <rFont val="Times New Roman"/>
        <family val="1"/>
      </rPr>
      <t xml:space="preserve">: </t>
    </r>
    <r>
      <rPr>
        <b/>
        <vertAlign val="superscript"/>
        <sz val="24"/>
        <color indexed="8"/>
        <rFont val="Times New Roman"/>
        <family val="1"/>
      </rPr>
      <t>2</t>
    </r>
  </si>
  <si>
    <t>из числа дел, по которым судебные акты вступили в силу в отчетном периоде</t>
  </si>
  <si>
    <t>поступившие c обвинительным заключением, обвинительным актом или обвинительным постановлением</t>
  </si>
  <si>
    <r>
      <t xml:space="preserve">     в соответствии с ч.1.1 ст.108 УПК РФ (из стр. 1)</t>
    </r>
    <r>
      <rPr>
        <b/>
        <vertAlign val="superscript"/>
        <sz val="11"/>
        <color indexed="8"/>
        <rFont val="Times New Roman"/>
        <family val="1"/>
      </rPr>
      <t>2</t>
    </r>
  </si>
  <si>
    <r>
      <t>несовершеннолетних</t>
    </r>
    <r>
      <rPr>
        <b/>
        <vertAlign val="superscript"/>
        <sz val="12"/>
        <color indexed="8"/>
        <rFont val="Times New Roman"/>
        <family val="1"/>
      </rPr>
      <t>1</t>
    </r>
  </si>
  <si>
    <r>
      <t xml:space="preserve">    в соответствии с ч.1.1 ст.108 УПК РФ (из стр.1) </t>
    </r>
    <r>
      <rPr>
        <b/>
        <vertAlign val="superscript"/>
        <sz val="11"/>
        <color indexed="8"/>
        <rFont val="Times New Roman"/>
        <family val="1"/>
      </rPr>
      <t>2</t>
    </r>
  </si>
  <si>
    <r>
      <rPr>
        <b/>
        <vertAlign val="superscript"/>
        <sz val="9"/>
        <color indexed="8"/>
        <rFont val="Times New Roman"/>
        <family val="1"/>
      </rPr>
      <t>1</t>
    </r>
    <r>
      <rPr>
        <b/>
        <sz val="9"/>
        <color indexed="8"/>
        <rFont val="Times New Roman"/>
        <family val="1"/>
      </rPr>
      <t xml:space="preserve"> возраст учитывать на момент вынесения постановления о заключении под стражу</t>
    </r>
  </si>
  <si>
    <r>
      <rPr>
        <b/>
        <vertAlign val="superscript"/>
        <sz val="9"/>
        <color indexed="8"/>
        <rFont val="Times New Roman"/>
        <family val="1"/>
      </rPr>
      <t>2</t>
    </r>
    <r>
      <rPr>
        <b/>
        <sz val="9"/>
        <color indexed="8"/>
        <rFont val="Times New Roman"/>
        <family val="1"/>
      </rPr>
      <t xml:space="preserve"> учитываются лица, обвиняемые в преступлениях по статьям, перечисленным в ч.1.1. ст.108 УПК РФ, связанных с предпринимательской деятельностью.</t>
    </r>
  </si>
  <si>
    <r>
      <t xml:space="preserve">     преступления, предусмотренные ст. 159-159.6 УК РФ совершенные предпринимателями в связи с предпринимательской деятельностью (из стр.1)</t>
    </r>
    <r>
      <rPr>
        <b/>
        <vertAlign val="superscript"/>
        <sz val="11"/>
        <color indexed="8"/>
        <rFont val="Times New Roman"/>
        <family val="1"/>
      </rPr>
      <t>2</t>
    </r>
  </si>
  <si>
    <r>
      <t xml:space="preserve">    преступления, предусмотренные ст. 159-159.6 УК РФ совершенные предпринимателями в связи с предпринимательской деятельностью (из стр.1)</t>
    </r>
    <r>
      <rPr>
        <b/>
        <vertAlign val="superscript"/>
        <sz val="11"/>
        <color indexed="8"/>
        <rFont val="Times New Roman"/>
        <family val="1"/>
      </rPr>
      <t>2</t>
    </r>
  </si>
  <si>
    <r>
      <t>по под-судности или подведом-ственнос-ти</t>
    </r>
    <r>
      <rPr>
        <b/>
        <vertAlign val="superscript"/>
        <sz val="20"/>
        <color indexed="8"/>
        <rFont val="Times New Roman"/>
        <family val="1"/>
      </rPr>
      <t>2</t>
    </r>
  </si>
  <si>
    <t>(r,w,s,g,v) разд.9 стр.1 д.б. больше или равна разд.9 стр.7 по всем гр.</t>
  </si>
  <si>
    <t>(r,w,s,g,v) раздел 6 ст.6 по всем строкам должен быть меньше или равен ст.5 по всем строкам</t>
  </si>
  <si>
    <t>(r,w,s,g,v) разд.4 Применение принудительных мер воспитательного воздействия по делам, прекращенным прокурором или следователем графа 2 д.б. равна графе 4</t>
  </si>
  <si>
    <t>(r,w,s,g,v) разд.2 сумма стр.9-10 должна быть &lt;= стр.8</t>
  </si>
  <si>
    <t>(r,w,s,g,v) (r,w,s,g,v) разд.14 для гр.1-11 стр.6 д.б. равна сумме стр.2 и 4</t>
  </si>
  <si>
    <t xml:space="preserve">(r,w,s,g,v) разд.2 сумма дел по строкам, оконченных свыше 1,5 месяца и далее, д.б. меньше или равна общему числу оконченных дел </t>
  </si>
  <si>
    <t>(r,w,s,g,v) разд. 4 стр. 36 гр. 2 должна быть равна гр. 4</t>
  </si>
  <si>
    <t>(r,w,s,g,v) разд.9 разд.9 стр.1 д.б. равно разд.9 сумма стр.2-5 по всем гр.</t>
  </si>
  <si>
    <t>(r,w,s,g,v) разд.5 гр.1 стр.6 д.б. меньше или равна разд.4 гр.2 стр.54</t>
  </si>
  <si>
    <t>(r,w,s,g,v) разд.9 гр.2 д.б. больше или равно гр.11 по всем стр.</t>
  </si>
  <si>
    <t>(r,w,s,g,v) разд.3 Наказание в виде принудительных работ закон. временно не назначается (при нарушении данного ФЛК подтвердить судебным актом)</t>
  </si>
  <si>
    <t>(r,w,s,g,v) разд.9 гр.1 д.б. больше или равно гр.7 по всем стр.</t>
  </si>
  <si>
    <t>(r,w,s,g,v) разд.9 гр.9 д.б. больше или равно гр.10 по всем стр.</t>
  </si>
  <si>
    <t xml:space="preserve">(r,w,s,g,v) разд.2 сумма стр.34-36 - Частные определения, постановления по перечисленным вопросам д.б. равна общему числу вынесенных частных поставновлений (определений)            </t>
  </si>
  <si>
    <t>(r,w,s,g,v) разд.11 сумма стр.1-5 гр.3 &lt;= разд.1 сумме гр. 6-7 стр.35</t>
  </si>
  <si>
    <t>(r,w,s,g,v) разд.12 стр.3 гр.1 &lt;= разд.1 гр.8 стр.35</t>
  </si>
  <si>
    <t>(r,w,s,g,v) разд.10 гр.1 д.б. больше или равна разд.10 гр.9 по всем стр.</t>
  </si>
  <si>
    <t>(r,w,s,g,v) разд.3 стр.35 -Отсрочка приговора к лишению свободы д.б.меньше стр.3 лишения свободы на опред.срок</t>
  </si>
  <si>
    <t xml:space="preserve">(r,w,s,g,v) разд.2 сумма стр.27-33 - другие основания прекращения дела - д.б. равна общему числу прекращенных дел по другим основаниям </t>
  </si>
  <si>
    <t>(r,w,s,g,v) раздел 6 гр. 5 стр. 8 равна разделу 4 гр. 2 стр. 1</t>
  </si>
  <si>
    <t>(r,w,s,g,v) разд.3 основные меры наказания и освобожденные от наказания д.б. равны общему числу осужденных (огран.св. - при наличии приговора)</t>
  </si>
  <si>
    <t>(r,w,s,g,v) раздел 6 ст.4 меньше или равен ст.3 по всем строкам</t>
  </si>
  <si>
    <t>(r,w,s,g,v) Раздел 1 не может быть пустым в отчете суда</t>
  </si>
  <si>
    <t>170326</t>
  </si>
  <si>
    <t>Ф.F1s разд.1 стр.44 : [{стл.20}=0]</t>
  </si>
  <si>
    <t>Ф.F1s разд.1 стр.44 : [{стл.21}=0]</t>
  </si>
  <si>
    <t>170327</t>
  </si>
  <si>
    <t>Ф.F1s разд.1 стр.47 : [{стл.25}=0]</t>
  </si>
  <si>
    <t>170329</t>
  </si>
  <si>
    <t>Ф.F1s разд.3 стр.1 : [{стл.2}=0]</t>
  </si>
  <si>
    <t>Ф.F1s разд.3 стр.2 : [{стл.2}=0]</t>
  </si>
  <si>
    <t>170330</t>
  </si>
  <si>
    <t>Ф.F1s разд.3 стр.5 : [{стл.1}=0]</t>
  </si>
  <si>
    <t>Ф.F1s разд.3 стр.5 : [{стл.2}=0]</t>
  </si>
  <si>
    <t>170332</t>
  </si>
  <si>
    <t>Ф.F1s разд.3 стр.14 : [{стл.1}=0]</t>
  </si>
  <si>
    <t>Ф.F1s разд.3 стр.14 : [{стл.2}=0]</t>
  </si>
  <si>
    <t>170333</t>
  </si>
  <si>
    <t>Ф.F1s разд.3 стр.20 : [{стл.2}=0]</t>
  </si>
  <si>
    <t>170336</t>
  </si>
  <si>
    <t>Ф.F1s разд.4 стр.18 : [{стл.1}=0]</t>
  </si>
  <si>
    <t>Ф.F1s разд.4 стр.18 : [{стл.2}=0]</t>
  </si>
  <si>
    <t>Ф.F1s разд.4 стр.18 : [{стл.3}=0]</t>
  </si>
  <si>
    <t>Ф.F1s разд.4 стр.18 : [{стл.4}=0]</t>
  </si>
  <si>
    <t>Ф.F1s разд.4 стр.19 : [{стл.1}=0]</t>
  </si>
  <si>
    <t>Ф.F1s разд.4 стр.19 : [{стл.2}=0]</t>
  </si>
  <si>
    <t>Ф.F1s разд.4 стр.19 : [{стл.3}=0]</t>
  </si>
  <si>
    <t>Ф.F1s разд.4 стр.19 : [{стл.4}=0]</t>
  </si>
  <si>
    <t>170337</t>
  </si>
  <si>
    <t>Ф.F1s разд.4 стр.31 : [{стл.4}=0]</t>
  </si>
  <si>
    <t>170338</t>
  </si>
  <si>
    <t>Ф.F1s разд.4 стр.33 : [{стл.4}=0]</t>
  </si>
  <si>
    <t>Ф.F1s разд.4 стр.34 : [{стл.4}=0]</t>
  </si>
  <si>
    <t>170339</t>
  </si>
  <si>
    <t>Ф.F1s разд.4 стр.37 : [{стл.1}=0]</t>
  </si>
  <si>
    <t>Ф.F1s разд.4 стр.37 : [{стл.2}=0]</t>
  </si>
  <si>
    <t>Ф.F1s разд.4 стр.37 : [{стл.3}=0]</t>
  </si>
  <si>
    <t>Ф.F1s разд.4 стр.37 : [{стл.4}=0]</t>
  </si>
  <si>
    <t>Ф.F1s разд.4 стр.38 : [{стл.1}=0]</t>
  </si>
  <si>
    <t>Ф.F1s разд.4 стр.38 : [{стл.2}=0]</t>
  </si>
  <si>
    <t>Ф.F1s разд.4 стр.38 : [{стл.3}=0]</t>
  </si>
  <si>
    <t>Ф.F1s разд.4 стр.38 : [{стл.4}=0]</t>
  </si>
  <si>
    <t>170340</t>
  </si>
  <si>
    <t>Ф.F1s разд.4 стр.51 : [{стл.4}=0]</t>
  </si>
  <si>
    <t>170341</t>
  </si>
  <si>
    <t>Ф.F1s разд.4 стр.54 : [{стл.1}=0]</t>
  </si>
  <si>
    <t>Ф.F1s разд.4 стр.54 : [{стл.2}=0]</t>
  </si>
  <si>
    <t>Ф.F1s разд.4 стр.54 : [{стл.3}=0]</t>
  </si>
  <si>
    <t>Ф.F1s разд.4 стр.54 : [{стл.4}=0]</t>
  </si>
  <si>
    <t>170342</t>
  </si>
  <si>
    <t>Ф.F1s разд.4 стр.61 : [{стл.1}=0]</t>
  </si>
  <si>
    <t>Ф.F1s разд.4 стр.61 : [{стл.2}=0]</t>
  </si>
  <si>
    <t>Ф.F1s разд.4 стр.61 : [{стл.3}=0]</t>
  </si>
  <si>
    <t>Ф.F1s разд.4 стр.61 : [{стл.4}=0]</t>
  </si>
  <si>
    <t>Ф.F1s разд.4 стр.62 : [{стл.1}=0]</t>
  </si>
  <si>
    <t>Ф.F1s разд.4 стр.62 : [{стл.2}=0]</t>
  </si>
  <si>
    <t>Ф.F1s разд.4 стр.62 : [{стл.3}=0]</t>
  </si>
  <si>
    <t>Ф.F1s разд.4 стр.62 : [{стл.4}=0]</t>
  </si>
  <si>
    <t>170343</t>
  </si>
  <si>
    <t>Ф.F1s разд.9 стр.1 : [{стл.1}=0]</t>
  </si>
  <si>
    <t>Ф.F1s разд.9 стр.1 : [{стл.10}=0]</t>
  </si>
  <si>
    <t>Ф.F1s разд.9 стр.1 : [{стл.11}=0]</t>
  </si>
  <si>
    <t>Ф.F1s разд.9 стр.1 : [{стл.12}=0]</t>
  </si>
  <si>
    <t>Ф.F1s разд.9 стр.1 : [{стл.2}=0]</t>
  </si>
  <si>
    <t>Ф.F1s разд.9 стр.1 : [{стл.3}=0]</t>
  </si>
  <si>
    <t>Ф.F1s разд.9 стр.1 : [{стл.4}=0]</t>
  </si>
  <si>
    <t>Ф.F1s разд.9 стр.1 : [{стл.5}=0]</t>
  </si>
  <si>
    <t>Ф.F1s разд.9 стр.1 : [{стл.6}=0]</t>
  </si>
  <si>
    <t>Ф.F1s разд.9 стр.1 : [{стл.7}=0]</t>
  </si>
  <si>
    <t>Ф.F1s разд.9 стр.1 : [{стл.8}=0]</t>
  </si>
  <si>
    <t>Ф.F1s разд.9 стр.1 : [{стл.9}=0]</t>
  </si>
  <si>
    <t>Ф.F1s разд.9 стр.10 : [{стл.1}=0]</t>
  </si>
  <si>
    <t>Ф.F1s разд.9 стр.10 : [{стл.10}=0]</t>
  </si>
  <si>
    <t>Ф.F1s разд.9 стр.10 : [{стл.11}=0]</t>
  </si>
  <si>
    <t>Ф.F1s разд.9 стр.10 : [{стл.12}=0]</t>
  </si>
  <si>
    <t>Ф.F1s разд.9 стр.10 : [{стл.2}=0]</t>
  </si>
  <si>
    <t>Ф.F1s разд.9 стр.10 : [{стл.3}=0]</t>
  </si>
  <si>
    <t>Ф.F1s разд.9 стр.10 : [{стл.4}=0]</t>
  </si>
  <si>
    <t>Ф.F1s разд.9 стр.10 : [{стл.5}=0]</t>
  </si>
  <si>
    <t>Ф.F1s разд.9 стр.10 : [{стл.6}=0]</t>
  </si>
  <si>
    <t>Ф.F1s разд.9 стр.10 : [{стл.7}=0]</t>
  </si>
  <si>
    <t>Ф.F1s разд.9 стр.10 : [{стл.8}=0]</t>
  </si>
  <si>
    <t>Ф.F1s разд.9 стр.10 : [{стл.9}=0]</t>
  </si>
  <si>
    <t>Ф.F1s разд.9 стр.2 : [{стл.1}=0]</t>
  </si>
  <si>
    <t>Ф.F1s разд.9 стр.2 : [{стл.10}=0]</t>
  </si>
  <si>
    <t>Ф.F1s разд.9 стр.2 : [{стл.11}=0]</t>
  </si>
  <si>
    <t>Ф.F1s разд.9 стр.2 : [{стл.12}=0]</t>
  </si>
  <si>
    <t>Ф.F1s разд.9 стр.2 : [{стл.2}=0]</t>
  </si>
  <si>
    <t>Ф.F1s разд.9 стр.2 : [{стл.3}=0]</t>
  </si>
  <si>
    <t>Ф.F1s разд.9 стр.2 : [{стл.4}=0]</t>
  </si>
  <si>
    <t>Ф.F1s разд.9 стр.2 : [{стл.5}=0]</t>
  </si>
  <si>
    <t>Ф.F1s разд.9 стр.2 : [{стл.6}=0]</t>
  </si>
  <si>
    <t>Ф.F1s разд.9 стр.2 : [{стл.7}=0]</t>
  </si>
  <si>
    <t>Ф.F1s разд.9 стр.2 : [{стл.8}=0]</t>
  </si>
  <si>
    <t>Ф.F1s разд.9 стр.2 : [{стл.9}=0]</t>
  </si>
  <si>
    <t>Ф.F1s разд.9 стр.3 : [{стл.1}=0]</t>
  </si>
  <si>
    <t>Ф.F1s разд.9 стр.3 : [{стл.10}=0]</t>
  </si>
  <si>
    <t>Ф.F1s разд.9 стр.3 : [{стл.11}=0]</t>
  </si>
  <si>
    <t>Ф.F1s разд.9 стр.3 : [{стл.12}=0]</t>
  </si>
  <si>
    <t>Ф.F1s разд.9 стр.3 : [{стл.2}=0]</t>
  </si>
  <si>
    <t>Ф.F1s разд.9 стр.3 : [{стл.3}=0]</t>
  </si>
  <si>
    <t>Ф.F1s разд.9 стр.3 : [{стл.4}=0]</t>
  </si>
  <si>
    <t>Ф.F1s разд.9 стр.3 : [{стл.5}=0]</t>
  </si>
  <si>
    <t>Ф.F1s разд.9 стр.3 : [{стл.6}=0]</t>
  </si>
  <si>
    <t>Ф.F1s разд.9 стр.3 : [{стл.7}=0]</t>
  </si>
  <si>
    <t>Ф.F1s разд.9 стр.3 : [{стл.8}=0]</t>
  </si>
  <si>
    <t>Ф.F1s разд.9 стр.3 : [{стл.9}=0]</t>
  </si>
  <si>
    <t>Ф.F1s разд.9 стр.4 : [{стл.1}=0]</t>
  </si>
  <si>
    <t>Ф.F1s разд.9 стр.4 : [{стл.10}=0]</t>
  </si>
  <si>
    <t>Ф.F1s разд.9 стр.4 : [{стл.11}=0]</t>
  </si>
  <si>
    <t>Ф.F1s разд.9 стр.4 : [{стл.12}=0]</t>
  </si>
  <si>
    <t>Ф.F1s разд.9 стр.4 : [{стл.2}=0]</t>
  </si>
  <si>
    <t>Ф.F1s разд.9 стр.4 : [{стл.3}=0]</t>
  </si>
  <si>
    <t>Ф.F1s разд.9 стр.4 : [{стл.4}=0]</t>
  </si>
  <si>
    <t>Ф.F1s разд.9 стр.4 : [{стл.5}=0]</t>
  </si>
  <si>
    <t>Ф.F1s разд.9 стр.4 : [{стл.6}=0]</t>
  </si>
  <si>
    <t>Ф.F1s разд.9 стр.4 : [{стл.7}=0]</t>
  </si>
  <si>
    <t>Ф.F1s разд.9 стр.4 : [{стл.8}=0]</t>
  </si>
  <si>
    <t>Ф.F1s разд.9 стр.4 : [{стл.9}=0]</t>
  </si>
  <si>
    <t>Ф.F1s разд.9 стр.5 : [{стл.1}=0]</t>
  </si>
  <si>
    <t>Ф.F1s разд.9 стр.5 : [{стл.10}=0]</t>
  </si>
  <si>
    <t>Ф.F1s разд.9 стр.5 : [{стл.11}=0]</t>
  </si>
  <si>
    <t>Ф.F1s разд.9 стр.5 : [{стл.12}=0]</t>
  </si>
  <si>
    <t>Ф.F1s разд.9 стр.5 : [{стл.2}=0]</t>
  </si>
  <si>
    <t>Ф.F1s разд.9 стр.5 : [{стл.3}=0]</t>
  </si>
  <si>
    <t>Ф.F1s разд.9 стр.5 : [{стл.4}=0]</t>
  </si>
  <si>
    <t>Ф.F1s разд.9 стр.5 : [{стл.5}=0]</t>
  </si>
  <si>
    <t>Ф.F1s разд.9 стр.5 : [{стл.6}=0]</t>
  </si>
  <si>
    <t>Ф.F1s разд.9 стр.5 : [{стл.7}=0]</t>
  </si>
  <si>
    <t>Ф.F1s разд.9 стр.5 : [{стл.8}=0]</t>
  </si>
  <si>
    <t>Ф.F1s разд.9 стр.5 : [{стл.9}=0]</t>
  </si>
  <si>
    <t>Ф.F1s разд.9 стр.6 : [{стл.1}=0]</t>
  </si>
  <si>
    <t>Ф.F1s разд.9 стр.6 : [{стл.10}=0]</t>
  </si>
  <si>
    <t>Ф.F1s разд.9 стр.6 : [{стл.11}=0]</t>
  </si>
  <si>
    <t>Ф.F1s разд.9 стр.6 : [{стл.12}=0]</t>
  </si>
  <si>
    <t>Ф.F1s разд.9 стр.6 : [{стл.2}=0]</t>
  </si>
  <si>
    <t>Ф.F1s разд.9 стр.6 : [{стл.3}=0]</t>
  </si>
  <si>
    <t>Ф.F1s разд.9 стр.6 : [{стл.4}=0]</t>
  </si>
  <si>
    <t>Ф.F1s разд.9 стр.6 : [{стл.5}=0]</t>
  </si>
  <si>
    <t>Ф.F1s разд.9 стр.6 : [{стл.6}=0]</t>
  </si>
  <si>
    <t>Ф.F1s разд.9 стр.6 : [{стл.7}=0]</t>
  </si>
  <si>
    <t>Ф.F1s разд.9 стр.6 : [{стл.8}=0]</t>
  </si>
  <si>
    <t>Ф.F1s разд.9 стр.6 : [{стл.9}=0]</t>
  </si>
  <si>
    <t>Ф.F1s разд.9 стр.7 : [{стл.1}=0]</t>
  </si>
  <si>
    <t>Ф.F1s разд.9 стр.7 : [{стл.10}=0]</t>
  </si>
  <si>
    <t>Ф.F1s разд.9 стр.7 : [{стл.11}=0]</t>
  </si>
  <si>
    <t>Ф.F1s разд.9 стр.7 : [{стл.12}=0]</t>
  </si>
  <si>
    <t>Ф.F1s разд.9 стр.7 : [{стл.2}=0]</t>
  </si>
  <si>
    <t>Ф.F1s разд.9 стр.7 : [{стл.3}=0]</t>
  </si>
  <si>
    <t>Ф.F1s разд.9 стр.7 : [{стл.4}=0]</t>
  </si>
  <si>
    <t>Ф.F1s разд.9 стр.7 : [{стл.5}=0]</t>
  </si>
  <si>
    <t>Ф.F1s разд.9 стр.7 : [{стл.6}=0]</t>
  </si>
  <si>
    <t>Ф.F1s разд.9 стр.7 : [{стл.7}=0]</t>
  </si>
  <si>
    <t>Ф.F1s разд.9 стр.7 : [{стл.8}=0]</t>
  </si>
  <si>
    <t>Ф.F1s разд.9 стр.7 : [{стл.9}=0]</t>
  </si>
  <si>
    <t>Ф.F1s разд.9 стр.8 : [{стл.1}=0]</t>
  </si>
  <si>
    <t>Ф.F1s разд.9 стр.8 : [{стл.10}=0]</t>
  </si>
  <si>
    <t>Ф.F1s разд.9 стр.8 : [{стл.11}=0]</t>
  </si>
  <si>
    <t>Ф.F1s разд.9 стр.8 : [{стл.12}=0]</t>
  </si>
  <si>
    <t>Ф.F1s разд.9 стр.8 : [{стл.2}=0]</t>
  </si>
  <si>
    <t>Ф.F1s разд.9 стр.8 : [{стл.3}=0]</t>
  </si>
  <si>
    <t>Ф.F1s разд.9 стр.8 : [{стл.4}=0]</t>
  </si>
  <si>
    <t>Ф.F1s разд.9 стр.8 : [{стл.5}=0]</t>
  </si>
  <si>
    <t>Ф.F1s разд.9 стр.8 : [{стл.6}=0]</t>
  </si>
  <si>
    <t>Ф.F1s разд.9 стр.8 : [{стл.7}=0]</t>
  </si>
  <si>
    <t>Ф.F1s разд.9 стр.8 : [{стл.8}=0]</t>
  </si>
  <si>
    <t>Ф.F1s разд.9 стр.8 : [{стл.9}=0]</t>
  </si>
  <si>
    <t>Ф.F1s разд.9 стр.9 : [{стл.1}=0]</t>
  </si>
  <si>
    <t>Ф.F1s разд.9 стр.9 : [{стл.10}=0]</t>
  </si>
  <si>
    <t>Ф.F1s разд.9 стр.9 : [{стл.11}=0]</t>
  </si>
  <si>
    <t>Ф.F1s разд.9 стр.9 : [{стл.12}=0]</t>
  </si>
  <si>
    <t>Ф.F1s разд.9 стр.9 : [{стл.2}=0]</t>
  </si>
  <si>
    <t>Ф.F1s разд.9 стр.9 : [{стл.3}=0]</t>
  </si>
  <si>
    <t>Ф.F1s разд.9 стр.9 : [{стл.4}=0]</t>
  </si>
  <si>
    <t>Ф.F1s разд.9 стр.9 : [{стл.5}=0]</t>
  </si>
  <si>
    <t>Ф.F1s разд.9 стр.9 : [{стл.6}=0]</t>
  </si>
  <si>
    <t>Ф.F1s разд.9 стр.9 : [{стл.7}=0]</t>
  </si>
  <si>
    <t>Ф.F1s разд.9 стр.9 : [{стл.8}=0]</t>
  </si>
  <si>
    <t>Ф.F1s разд.9 стр.9 : [{стл.9}=0]</t>
  </si>
  <si>
    <t>170608</t>
  </si>
  <si>
    <t>{Ф.F1s разд.6 стл.5 стр.8}={Ф.F1s разд.4 стл.2 стр.1}</t>
  </si>
  <si>
    <t>170609</t>
  </si>
  <si>
    <t>Ф.F1s разд.10 стл.1 : [{стр.1}={сумма стр.2-5}]</t>
  </si>
  <si>
    <t>Ф.F1s разд.10 стл.10 : [{стр.1}={сумма стр.2-5}]</t>
  </si>
  <si>
    <t>Ф.F1s разд.10 стл.2 : [{стр.1}={сумма стр.2-5}]</t>
  </si>
  <si>
    <t>Ф.F1s разд.10 стл.3 : [{стр.1}={сумма стр.2-5}]</t>
  </si>
  <si>
    <t>Ф.F1s разд.10 стл.4 : [{стр.1}={сумма стр.2-5}]</t>
  </si>
  <si>
    <t>Ф.F1s разд.10 стл.5 : [{стр.1}={сумма стр.2-5}]</t>
  </si>
  <si>
    <t>Ф.F1s разд.10 стл.6 : [{стр.1}={сумма стр.2-5}]</t>
  </si>
  <si>
    <t>Ф.F1s разд.10 стл.7 : [{стр.1}={сумма стр.2-5}]</t>
  </si>
  <si>
    <t>Ф.F1s разд.10 стл.8 : [{стр.1}={сумма стр.2-5}]</t>
  </si>
  <si>
    <t>Ф.F1s разд.10 стл.9 : [{стр.1}={сумма стр.2-5}]</t>
  </si>
  <si>
    <t>170611</t>
  </si>
  <si>
    <t>{Ф.F1s разд.2 стл.1 стр.8}&lt;={Ф.F1s разд.1 стл.10 стр.35}</t>
  </si>
  <si>
    <t>170612</t>
  </si>
  <si>
    <t>{Ф.F1s разд.11 стл.1 сумма стр.1-5}+{Ф.F1s разд.11 стл.3 сумма стр.1-5}&gt;={Ф.F1s разд.2 стл.1 сумма стр.1-5}</t>
  </si>
  <si>
    <t>170613</t>
  </si>
  <si>
    <t>Ф.F1s разд.1 стл.1 : [{стр.39}&lt;={стр.35}]</t>
  </si>
  <si>
    <t>Ф.F1s разд.1 стл.10 : [{стр.39}&lt;={стр.35}]</t>
  </si>
  <si>
    <t>Ф.F1s разд.1 стл.11 : [{стр.39}&lt;={стр.35}]</t>
  </si>
  <si>
    <t>Ф.F1s разд.1 стл.12 : [{стр.39}&lt;={стр.35}]</t>
  </si>
  <si>
    <t>Ф.F1s разд.1 стл.13 : [{стр.39}&lt;={стр.35}]</t>
  </si>
  <si>
    <t>Ф.F1s разд.1 стл.14 : [{стр.39}&lt;={стр.35}]</t>
  </si>
  <si>
    <t>Ф.F1s разд.1 стл.15 : [{стр.39}&lt;={стр.35}]</t>
  </si>
  <si>
    <t>Ф.F1s разд.1 стл.16 : [{стр.39}&lt;={стр.35}]</t>
  </si>
  <si>
    <t>Ф.F1s разд.1 стл.17 : [{стр.39}&lt;={стр.35}]</t>
  </si>
  <si>
    <t>Ф.F1s разд.1 стл.18 : [{стр.39}&lt;={стр.35}]</t>
  </si>
  <si>
    <t>Ф.F1s разд.1 стл.19 : [{стр.39}&lt;={стр.35}]</t>
  </si>
  <si>
    <t>Ф.F1s разд.1 стл.2 : [{стр.39}&lt;={стр.35}]</t>
  </si>
  <si>
    <t>Ф.F1s разд.1 стл.20 : [{стр.39}&lt;={стр.35}]</t>
  </si>
  <si>
    <t>Ф.F1s разд.1 стл.21 : [{стр.39}&lt;={стр.35}]</t>
  </si>
  <si>
    <t>Ф.F1s разд.1 стл.22 : [{стр.39}&lt;={стр.35}]</t>
  </si>
  <si>
    <t>Ф.F1s разд.1 стл.23 : [{стр.39}&lt;={стр.35}]</t>
  </si>
  <si>
    <t>Ф.F1s разд.1 стл.24 : [{стр.39}&lt;={стр.35}]</t>
  </si>
  <si>
    <t>Ф.F1s разд.1 стл.25 : [{стр.39}&lt;={стр.35}]</t>
  </si>
  <si>
    <t>Ф.F1s разд.1 стл.3 : [{стр.39}&lt;={стр.35}]</t>
  </si>
  <si>
    <t>Ф.F1s разд.1 стл.4 : [{стр.39}&lt;={стр.35}]</t>
  </si>
  <si>
    <t>Ф.F1s разд.1 стл.5 : [{стр.39}&lt;={стр.35}]</t>
  </si>
  <si>
    <t>Ф.F1s разд.1 стл.6 : [{стр.39}&lt;={стр.35}]</t>
  </si>
  <si>
    <t>Ф.F1s разд.1 стл.7 : [{стр.39}&lt;={стр.35}]</t>
  </si>
  <si>
    <t>Ф.F1s разд.1 стл.8 : [{стр.39}&lt;={стр.35}]</t>
  </si>
  <si>
    <t>Ф.F1s разд.1 стл.9 : [{стр.39}&lt;={стр.35}]</t>
  </si>
  <si>
    <t>170614</t>
  </si>
  <si>
    <t>Ф.F1s разд.10 стр.5 : [{стл.10}=0]</t>
  </si>
  <si>
    <t>170615</t>
  </si>
  <si>
    <t>{Ф.F1s разд.3 стл.2 сумма стр.3-18}={Ф.F1s разд.1 стл.12 стр.36}</t>
  </si>
  <si>
    <t>170616</t>
  </si>
  <si>
    <t>{Ф.F1s разд.6 стл.3 стр.8}={Ф.F1s разд.4 стл.1 стр.1}</t>
  </si>
  <si>
    <t>170617</t>
  </si>
  <si>
    <t>Ф.F1s разд.10 стл.1 : [{стр.1}&gt;={стр.7}]</t>
  </si>
  <si>
    <t>Ф.F1s разд.10 стл.10 : [{стр.1}&gt;={стр.7}]</t>
  </si>
  <si>
    <t>Ф.F1s разд.10 стл.2 : [{стр.1}&gt;={стр.7}]</t>
  </si>
  <si>
    <t>Ф.F1s разд.10 стл.3 : [{стр.1}&gt;={стр.7}]</t>
  </si>
  <si>
    <t>Ф.F1s разд.10 стл.4 : [{стр.1}&gt;={стр.7}]</t>
  </si>
  <si>
    <t>Ф.F1s разд.10 стл.5 : [{стр.1}&gt;={стр.7}]</t>
  </si>
  <si>
    <t>Ф.F1s разд.10 стл.6 : [{стр.1}&gt;={стр.7}]</t>
  </si>
  <si>
    <t>Ф.F1s разд.10 стл.7 : [{стр.1}&gt;={стр.7}]</t>
  </si>
  <si>
    <t>Ф.F1s разд.10 стл.8 : [{стр.1}&gt;={стр.7}]</t>
  </si>
  <si>
    <t>Ф.F1s разд.10 стл.9 : [{стр.1}&gt;={стр.7}]</t>
  </si>
  <si>
    <t>170618</t>
  </si>
  <si>
    <t>Ф.F1s разд.2 стр.1 : [{стл.2}&lt;={стл.1}]</t>
  </si>
  <si>
    <t>Ф.F1s разд.2 стр.10 : [{стл.2}&lt;={стл.1}]</t>
  </si>
  <si>
    <t>Ф.F1s разд.2 стр.11 : [{стл.2}&lt;={стл.1}]</t>
  </si>
  <si>
    <t>Ф.F1s разд.2 стр.12 : [{стл.2}&lt;={стл.1}]</t>
  </si>
  <si>
    <t>Ф.F1s разд.2 стр.13 : [{стл.2}&lt;={стл.1}]</t>
  </si>
  <si>
    <t>Ф.F1s разд.2 стр.14 : [{стл.2}&lt;={стл.1}]</t>
  </si>
  <si>
    <t>Ф.F1s разд.2 стр.15 : [{стл.2}&lt;={стл.1}]</t>
  </si>
  <si>
    <t>Ф.F1s разд.2 стр.16 : [{стл.2}&lt;={стл.1}]</t>
  </si>
  <si>
    <t>Ф.F1s разд.2 стр.17 : [{стл.2}&lt;={стл.1}]</t>
  </si>
  <si>
    <t>Ф.F1s разд.2 стр.18 : [{стл.2}&lt;={стл.1}]</t>
  </si>
  <si>
    <t>Ф.F1s разд.2 стр.19 : [{стл.2}&lt;={стл.1}]</t>
  </si>
  <si>
    <t>Ф.F1s разд.2 стр.2 : [{стл.2}&lt;={стл.1}]</t>
  </si>
  <si>
    <t>Ф.F1s разд.2 стр.20 : [{стл.2}&lt;={стл.1}]</t>
  </si>
  <si>
    <t>Ф.F1s разд.2 стр.21 : [{стл.2}&lt;={стл.1}]</t>
  </si>
  <si>
    <t>Ф.F1s разд.2 стр.22 : [{стл.2}&lt;={стл.1}]</t>
  </si>
  <si>
    <t>Ф.F1s разд.2 стр.23 : [{стл.2}&lt;={стл.1}]</t>
  </si>
  <si>
    <t>Ф.F1s разд.2 стр.24 : [{стл.2}&lt;={стл.1}]</t>
  </si>
  <si>
    <t>Ф.F1s разд.2 стр.25 : [{стл.2}&lt;={стл.1}]</t>
  </si>
  <si>
    <t>Ф.F1s разд.2 стр.26 : [{стл.2}&lt;={стл.1}]</t>
  </si>
  <si>
    <t>Ф.F1s разд.2 стр.27 : [{стл.2}&lt;={стл.1}]</t>
  </si>
  <si>
    <t>Ф.F1s разд.2 стр.28 : [{стл.2}&lt;={стл.1}]</t>
  </si>
  <si>
    <t>Ф.F1s разд.2 стр.29 : [{стл.2}&lt;={стл.1}]</t>
  </si>
  <si>
    <t>Ф.F1s разд.2 стр.3 : [{стл.2}&lt;={стл.1}]</t>
  </si>
  <si>
    <t>Ф.F1s разд.2 стр.30 : [{стл.2}&lt;={стл.1}]</t>
  </si>
  <si>
    <t>Ф.F1s разд.2 стр.31 : [{стл.2}&lt;={стл.1}]</t>
  </si>
  <si>
    <t>Ф.F1s разд.2 стр.32 : [{стл.2}&lt;={стл.1}]</t>
  </si>
  <si>
    <t>Ф.F1s разд.2 стр.33 : [{стл.2}&lt;={стл.1}]</t>
  </si>
  <si>
    <t>Ф.F1s разд.2 стр.34 : [{стл.2}&lt;={стл.1}]</t>
  </si>
  <si>
    <t>Ф.F1s разд.2 стр.35 : [{стл.2}&lt;={стл.1}]</t>
  </si>
  <si>
    <t>Ф.F1s разд.2 стр.36 : [{стл.2}&lt;={стл.1}]</t>
  </si>
  <si>
    <t>Ф.F1s разд.2 стр.37 : [{стл.2}&lt;={стл.1}]</t>
  </si>
  <si>
    <t>Ф.F1s разд.2 стр.38 : [{стл.2}&lt;={стл.1}]</t>
  </si>
  <si>
    <t>Ф.F1s разд.2 стр.39 : [{стл.2}&lt;={стл.1}]</t>
  </si>
  <si>
    <t>Ф.F1s разд.2 стр.4 : [{стл.2}&lt;={стл.1}]</t>
  </si>
  <si>
    <t>Ф.F1s разд.2 стр.40 : [{стл.2}&lt;={стл.1}]</t>
  </si>
  <si>
    <t>Ф.F1s разд.2 стр.41 : [{стл.2}&lt;={стл.1}]</t>
  </si>
  <si>
    <t>Ф.F1s разд.2 стр.42 : [{стл.2}&lt;={стл.1}]</t>
  </si>
  <si>
    <t>Ф.F1s разд.2 стр.43 : [{стл.2}&lt;={стл.1}]</t>
  </si>
  <si>
    <t>Ф.F1s разд.2 стр.44 : [{стл.2}&lt;={стл.1}]</t>
  </si>
  <si>
    <t>Ф.F1s разд.2 стр.45 : [{стл.2}&lt;={стл.1}]</t>
  </si>
  <si>
    <t>Ф.F1s разд.2 стр.46 : [{стл.2}&lt;={стл.1}]</t>
  </si>
  <si>
    <t>Ф.F1s разд.2 стр.5 : [{стл.2}&lt;={стл.1}]</t>
  </si>
  <si>
    <t>Ф.F1s разд.2 стр.6 : [{стл.2}&lt;={стл.1}]</t>
  </si>
  <si>
    <t>Ф.F1s разд.2 стр.7 : [{стл.2}&lt;={стл.1}]</t>
  </si>
  <si>
    <t>Ф.F1s разд.2 стр.8 : [{стл.2}&lt;={стл.1}]</t>
  </si>
  <si>
    <t>Ф.F1s разд.2 стр.9 : [{стл.2}&lt;={стл.1}]</t>
  </si>
  <si>
    <t>170619</t>
  </si>
  <si>
    <t>Ф.F1s разд.1 стл.1 : [{сумма стр.1-34}={стр.35}]</t>
  </si>
  <si>
    <t>Ф.F1s разд.1 стл.10 : [{сумма стр.1-34}={стр.35}]</t>
  </si>
  <si>
    <t>Ф.F1s разд.1 стл.11 : [{сумма стр.1-34}={стр.35}]</t>
  </si>
  <si>
    <t>Ф.F1s разд.1 стл.12 : [{сумма стр.1-34}={стр.35}]</t>
  </si>
  <si>
    <t>Ф.F1s разд.1 стл.13 : [{сумма стр.1-34}={стр.35}]</t>
  </si>
  <si>
    <t>Ф.F1s разд.1 стл.14 : [{сумма стр.1-34}={стр.35}]</t>
  </si>
  <si>
    <t>Ф.F1s разд.1 стл.15 : [{сумма стр.1-34}={стр.35}]</t>
  </si>
  <si>
    <t>Ф.F1s разд.1 стл.16 : [{сумма стр.1-34}={стр.35}]</t>
  </si>
  <si>
    <t>Ф.F1s разд.1 стл.17 : [{сумма стр.1-34}={стр.35}]</t>
  </si>
  <si>
    <t>Ф.F1s разд.1 стл.18 : [{сумма стр.1-34}={стр.35}]</t>
  </si>
  <si>
    <t>Ф.F1s разд.1 стл.19 : [{сумма стр.1-34}={стр.35}]</t>
  </si>
  <si>
    <t>Ф.F1s разд.1 стл.2 : [{сумма стр.1-34}={стр.35}]</t>
  </si>
  <si>
    <t>Ф.F1s разд.1 стл.20 : [{сумма стр.1-34}={стр.35}]</t>
  </si>
  <si>
    <t>Ф.F1s разд.1 стл.21 : [{сумма стр.1-34}={стр.35}]</t>
  </si>
  <si>
    <t>Ф.F1s разд.1 стл.22 : [{сумма стр.1-34}={стр.35}]</t>
  </si>
  <si>
    <t>Ф.F1s разд.1 стл.23 : [{сумма стр.1-34}={стр.35}]</t>
  </si>
  <si>
    <t>Ф.F1s разд.1 стл.24 : [{сумма стр.1-34}={стр.35}]</t>
  </si>
  <si>
    <t>Ф.F1s разд.1 стл.25 : [{сумма стр.1-34}={стр.35}]</t>
  </si>
  <si>
    <t>Ф.F1s разд.1 стл.3 : [{сумма стр.1-34}={стр.35}]</t>
  </si>
  <si>
    <t>Ф.F1s разд.1 стл.4 : [{сумма стр.1-34}={стр.35}]</t>
  </si>
  <si>
    <t>Ф.F1s разд.1 стл.5 : [{сумма стр.1-34}={стр.35}]</t>
  </si>
  <si>
    <t>Ф.F1s разд.1 стл.6 : [{сумма стр.1-34}={стр.35}]</t>
  </si>
  <si>
    <t>Ф.F1s разд.1 стл.7 : [{сумма стр.1-34}={стр.35}]</t>
  </si>
  <si>
    <t>Ф.F1s разд.1 стл.8 : [{сумма стр.1-34}={стр.35}]</t>
  </si>
  <si>
    <t>Ф.F1s разд.1 стл.9 : [{сумма стр.1-34}={стр.35}]</t>
  </si>
  <si>
    <t>170620</t>
  </si>
  <si>
    <t>{Ф.F1s разд.5 стл.1 стр.3}&lt;={Ф.F1s разд.4 стл.2 стр.19}</t>
  </si>
  <si>
    <t>170621</t>
  </si>
  <si>
    <t>{Ф.F1s разд.9 стл.1 стр.1}+{Ф.F1s разд.9 стл.6 стр.1}={Ф.F1s разд.4 стл.1 стр.18}</t>
  </si>
  <si>
    <t>170622</t>
  </si>
  <si>
    <t>{Ф.F1s разд.3 стл.2 стр.23}&lt;={Ф.F1s разд.1 стл.12 стр.36}</t>
  </si>
  <si>
    <t>{Ф.F1s разд.3 стл.2 стр.24}&lt;={Ф.F1s разд.1 стл.12 стр.36}</t>
  </si>
  <si>
    <t>{Ф.F1s разд.3 стл.2 стр.25}&lt;={Ф.F1s разд.1 стл.12 стр.36}</t>
  </si>
  <si>
    <t>{Ф.F1s разд.3 стл.2 стр.26}&lt;={Ф.F1s разд.1 стл.12 стр.36}</t>
  </si>
  <si>
    <t>{Ф.F1s разд.3 стл.2 стр.27}&lt;={Ф.F1s разд.1 стл.12 стр.36}</t>
  </si>
  <si>
    <t>{Ф.F1s разд.3 стл.2 стр.28}&lt;={Ф.F1s разд.1 стл.12 стр.36}</t>
  </si>
  <si>
    <t>{Ф.F1s разд.3 стл.2 стр.29}&lt;={Ф.F1s разд.1 стл.12 стр.36}</t>
  </si>
  <si>
    <t>{Ф.F1s разд.3 стл.2 стр.30}&lt;={Ф.F1s разд.1 стл.12 стр.36}</t>
  </si>
  <si>
    <t>{Ф.F1s разд.3 стл.2 стр.31}&lt;={Ф.F1s разд.1 стл.12 стр.36}</t>
  </si>
  <si>
    <t>{Ф.F1s разд.3 стл.2 стр.32}&lt;={Ф.F1s разд.1 стл.12 стр.36}</t>
  </si>
  <si>
    <t>{Ф.F1s разд.3 стл.2 стр.33}&lt;={Ф.F1s разд.1 стл.12 стр.36}</t>
  </si>
  <si>
    <t>170623</t>
  </si>
  <si>
    <t>Ф.F1s разд.9 стр.1 : [{стл.1}&gt;={стл.7}]</t>
  </si>
  <si>
    <t>Ф.F1s разд.9 стр.10 : [{стл.1}&gt;={стл.7}]</t>
  </si>
  <si>
    <t>Ф.F1s разд.9 стр.2 : [{стл.1}&gt;={стл.7}]</t>
  </si>
  <si>
    <t>Ф.F1s разд.9 стр.3 : [{стл.1}&gt;={стл.7}]</t>
  </si>
  <si>
    <t>Ф.F1s разд.9 стр.4 : [{стл.1}&gt;={стл.7}]</t>
  </si>
  <si>
    <t>Ф.F1s разд.9 стр.5 : [{стл.1}&gt;={стл.7}]</t>
  </si>
  <si>
    <t>Ф.F1s разд.9 стр.6 : [{стл.1}&gt;={стл.7}]</t>
  </si>
  <si>
    <t>Ф.F1s разд.9 стр.7 : [{стл.1}&gt;={стл.7}]</t>
  </si>
  <si>
    <t>Ф.F1s разд.9 стр.8 : [{стл.1}&gt;={стл.7}]</t>
  </si>
  <si>
    <t>Ф.F1s разд.9 стр.9 : [{стл.1}&gt;={стл.7}]</t>
  </si>
  <si>
    <t>170624</t>
  </si>
  <si>
    <t>Ф.F1s разд.10 стр.1 : [{стл.1}&gt;={стл.9}]</t>
  </si>
  <si>
    <t>Ф.F1s разд.10 стр.2 : [{стл.1}&gt;={стл.9}]</t>
  </si>
  <si>
    <t>Ф.F1s разд.10 стр.3 : [{стл.1}&gt;={стл.9}]</t>
  </si>
  <si>
    <t>Ф.F1s разд.10 стр.4 : [{стл.1}&gt;={стл.9}]</t>
  </si>
  <si>
    <t>Ф.F1s разд.10 стр.5 : [{стл.1}&gt;={стл.9}]</t>
  </si>
  <si>
    <t>Ф.F1s разд.10 стр.6 : [{стл.1}&gt;={стл.9}]</t>
  </si>
  <si>
    <t>Ф.F1s разд.10 стр.7 : [{стл.1}&gt;={стл.9}]</t>
  </si>
  <si>
    <t>Ф.F1s разд.10 стр.8 : [{стл.1}&gt;={стл.9}]</t>
  </si>
  <si>
    <t>Ф.F1s разд.10 стр.9 : [{стл.1}&gt;={стл.9}]</t>
  </si>
  <si>
    <t>170625</t>
  </si>
  <si>
    <t>Ф.F1s разд.4 стр.35 : [{стл.2}={стл.4}]</t>
  </si>
  <si>
    <t>170626</t>
  </si>
  <si>
    <t>Ф.F1s разд.4 стл.1 : [{сумма стр.1-69}={стр.70}]</t>
  </si>
  <si>
    <t>Ф.F1s разд.4 стл.2 : [{сумма стр.1-69}={стр.70}]</t>
  </si>
  <si>
    <t>Ф.F1s разд.4 стл.3 : [{сумма стр.1-69}={стр.70}]</t>
  </si>
  <si>
    <t>Ф.F1s разд.4 стл.4 : [{сумма стр.1-69}={стр.70}]</t>
  </si>
  <si>
    <t>170627</t>
  </si>
  <si>
    <t>{Ф.F1s разд.10 стл.10 стр.1}={Ф.F1s разд.4 стл.4 стр.20}</t>
  </si>
  <si>
    <t>170628</t>
  </si>
  <si>
    <t>Ф.F1s разд.9 стр.1 : [{стл.1}&gt;={стл.9}]</t>
  </si>
  <si>
    <t>Ф.F1s разд.9 стр.10 : [{стл.1}&gt;={стл.9}]</t>
  </si>
  <si>
    <t>Ф.F1s разд.9 стр.2 : [{стл.1}&gt;={стл.9}]</t>
  </si>
  <si>
    <t>Ф.F1s разд.9 стр.3 : [{стл.1}&gt;={стл.9}]</t>
  </si>
  <si>
    <t>Ф.F1s разд.9 стр.4 : [{стл.1}&gt;={стл.9}]</t>
  </si>
  <si>
    <t>Ф.F1s разд.9 стр.5 : [{стл.1}&gt;={стл.9}]</t>
  </si>
  <si>
    <t>Ф.F1s разд.9 стр.6 : [{стл.1}&gt;={стл.9}]</t>
  </si>
  <si>
    <t>Ф.F1s разд.9 стр.7 : [{стл.1}&gt;={стл.9}]</t>
  </si>
  <si>
    <t>Ф.F1s разд.9 стр.8 : [{стл.1}&gt;={стл.9}]</t>
  </si>
  <si>
    <t>Ф.F1s разд.9 стр.9 : [{стл.1}&gt;={стл.9}]</t>
  </si>
  <si>
    <t>170629</t>
  </si>
  <si>
    <t>Ф.F1s разд.9 стл.1 : [{стр.1}&gt;={стр.7}]</t>
  </si>
  <si>
    <t>Ф.F1s разд.9 стл.10 : [{стр.1}&gt;={стр.7}]</t>
  </si>
  <si>
    <t>Ф.F1s разд.9 стл.11 : [{стр.1}&gt;={стр.7}]</t>
  </si>
  <si>
    <t>Ф.F1s разд.9 стл.12 : [{стр.1}&gt;={стр.7}]</t>
  </si>
  <si>
    <t>Ф.F1s разд.9 стл.2 : [{стр.1}&gt;={стр.7}]</t>
  </si>
  <si>
    <t>Ф.F1s разд.9 стл.3 : [{стр.1}&gt;={стр.7}]</t>
  </si>
  <si>
    <t>Ф.F1s разд.9 стл.4 : [{стр.1}&gt;={стр.7}]</t>
  </si>
  <si>
    <t>Ф.F1s разд.9 стл.5 : [{стр.1}&gt;={стр.7}]</t>
  </si>
  <si>
    <t>Ф.F1s разд.9 стл.6 : [{стр.1}&gt;={стр.7}]</t>
  </si>
  <si>
    <t>Ф.F1s разд.9 стл.7 : [{стр.1}&gt;={стр.7}]</t>
  </si>
  <si>
    <t>Ф.F1s разд.9 стл.8 : [{стр.1}&gt;={стр.7}]</t>
  </si>
  <si>
    <t>Ф.F1s разд.9 стл.9 : [{стр.1}&gt;={стр.7}]</t>
  </si>
  <si>
    <t>170630</t>
  </si>
  <si>
    <t>Ф.F1s разд.4 стр.1 : [{стл.4}&lt;={стл.2}]</t>
  </si>
  <si>
    <t>Ф.F1s разд.4 стр.10 : [{стл.4}&lt;={стл.2}]</t>
  </si>
  <si>
    <t>Ф.F1s разд.4 стр.11 : [{стл.4}&lt;={стл.2}]</t>
  </si>
  <si>
    <t>Ф.F1s разд.4 стр.12 : [{стл.4}&lt;={стл.2}]</t>
  </si>
  <si>
    <t>Ф.F1s разд.4 стр.13 : [{стл.4}&lt;={стл.2}]</t>
  </si>
  <si>
    <t>Ф.F1s разд.4 стр.14 : [{стл.4}&lt;={стл.2}]</t>
  </si>
  <si>
    <t>Ф.F1s разд.4 стр.15 : [{стл.4}&lt;={стл.2}]</t>
  </si>
  <si>
    <t>Ф.F1s разд.4 стр.16 : [{стл.4}&lt;={стл.2}]</t>
  </si>
  <si>
    <t>Ф.F1s разд.4 стр.17 : [{стл.4}&lt;={стл.2}]</t>
  </si>
  <si>
    <t>Ф.F1s разд.4 стр.18 : [{стл.4}&lt;={стл.2}]</t>
  </si>
  <si>
    <t>Ф.F1s разд.4 стр.19 : [{стл.4}&lt;={стл.2}]</t>
  </si>
  <si>
    <t>Ф.F1s разд.4 стр.2 : [{стл.4}&lt;={стл.2}]</t>
  </si>
  <si>
    <t>Ф.F1s разд.4 стр.20 : [{стл.4}&lt;={стл.2}]</t>
  </si>
  <si>
    <t>Ф.F1s разд.4 стр.21 : [{стл.4}&lt;={стл.2}]</t>
  </si>
  <si>
    <t>Ф.F1s разд.4 стр.22 : [{стл.4}&lt;={стл.2}]</t>
  </si>
  <si>
    <t>Ф.F1s разд.4 стр.23 : [{стл.4}&lt;={стл.2}]</t>
  </si>
  <si>
    <t>Ф.F1s разд.4 стр.24 : [{стл.4}&lt;={стл.2}]</t>
  </si>
  <si>
    <t>Ф.F1s разд.4 стр.25 : [{стл.4}&lt;={стл.2}]</t>
  </si>
  <si>
    <t>Ф.F1s разд.4 стр.26 : [{стл.4}&lt;={стл.2}]</t>
  </si>
  <si>
    <t>Ф.F1s разд.4 стр.27 : [{стл.4}&lt;={стл.2}]</t>
  </si>
  <si>
    <t>Ф.F1s разд.4 стр.28 : [{стл.4}&lt;={стл.2}]</t>
  </si>
  <si>
    <t>Ф.F1s разд.4 стр.29 : [{стл.4}&lt;={стл.2}]</t>
  </si>
  <si>
    <t>Ф.F1s разд.4 стр.3 : [{стл.4}&lt;={стл.2}]</t>
  </si>
  <si>
    <t>Ф.F1s разд.4 стр.30 : [{стл.4}&lt;={стл.2}]</t>
  </si>
  <si>
    <t>Ф.F1s разд.4 стр.31 : [{стл.4}&lt;={стл.2}]</t>
  </si>
  <si>
    <t>Ф.F1s разд.4 стр.32 : [{стл.4}&lt;={стл.2}]</t>
  </si>
  <si>
    <t>Ф.F1s разд.4 стр.33 : [{стл.4}&lt;={стл.2}]</t>
  </si>
  <si>
    <t>Ф.F1s разд.4 стр.34 : [{стл.4}&lt;={стл.2}]</t>
  </si>
  <si>
    <t>Ф.F1s разд.4 стр.35 : [{стл.4}&lt;={стл.2}]</t>
  </si>
  <si>
    <t>Ф.F1s разд.4 стр.36 : [{стл.4}&lt;={стл.2}]</t>
  </si>
  <si>
    <t>Ф.F1s разд.4 стр.37 : [{стл.4}&lt;={стл.2}]</t>
  </si>
  <si>
    <t>Ф.F1s разд.4 стр.38 : [{стл.4}&lt;={стл.2}]</t>
  </si>
  <si>
    <t>Ф.F1s разд.4 стр.39 : [{стл.4}&lt;={стл.2}]</t>
  </si>
  <si>
    <t>Ф.F1s разд.4 стр.4 : [{стл.4}&lt;={стл.2}]</t>
  </si>
  <si>
    <t>Ф.F1s разд.4 стр.40 : [{стл.4}&lt;={стл.2}]</t>
  </si>
  <si>
    <t>Ф.F1s разд.4 стр.41 : [{стл.4}&lt;={стл.2}]</t>
  </si>
  <si>
    <t>Ф.F1s разд.4 стр.42 : [{стл.4}&lt;={стл.2}]</t>
  </si>
  <si>
    <t>Ф.F1s разд.4 стр.43 : [{стл.4}&lt;={стл.2}]</t>
  </si>
  <si>
    <t>Ф.F1s разд.4 стр.44 : [{стл.4}&lt;={стл.2}]</t>
  </si>
  <si>
    <t>Ф.F1s разд.4 стр.45 : [{стл.4}&lt;={стл.2}]</t>
  </si>
  <si>
    <t>Ф.F1s разд.4 стр.46 : [{стл.4}&lt;={стл.2}]</t>
  </si>
  <si>
    <t>Ф.F1s разд.4 стр.47 : [{стл.4}&lt;={стл.2}]</t>
  </si>
  <si>
    <t>Ф.F1s разд.4 стр.48 : [{стл.4}&lt;={стл.2}]</t>
  </si>
  <si>
    <t>Ф.F1s разд.4 стр.49 : [{стл.4}&lt;={стл.2}]</t>
  </si>
  <si>
    <t>Ф.F1s разд.4 стр.5 : [{стл.4}&lt;={стл.2}]</t>
  </si>
  <si>
    <t>Ф.F1s разд.4 стр.50 : [{стл.4}&lt;={стл.2}]</t>
  </si>
  <si>
    <t>Ф.F1s разд.4 стр.51 : [{стл.4}&lt;={стл.2}]</t>
  </si>
  <si>
    <t>Ф.F1s разд.4 стр.52 : [{стл.4}&lt;={стл.2}]</t>
  </si>
  <si>
    <t>Ф.F1s разд.4 стр.53 : [{стл.4}&lt;={стл.2}]</t>
  </si>
  <si>
    <t>Ф.F1s разд.4 стр.54 : [{стл.4}&lt;={стл.2}]</t>
  </si>
  <si>
    <t>Ф.F1s разд.4 стр.55 : [{стл.4}&lt;={стл.2}]</t>
  </si>
  <si>
    <t>Ф.F1s разд.4 стр.56 : [{стл.4}&lt;={стл.2}]</t>
  </si>
  <si>
    <t>Ф.F1s разд.4 стр.57 : [{стл.4}&lt;={стл.2}]</t>
  </si>
  <si>
    <t>Ф.F1s разд.4 стр.58 : [{стл.4}&lt;={стл.2}]</t>
  </si>
  <si>
    <t>Ф.F1s разд.4 стр.59 : [{стл.4}&lt;={стл.2}]</t>
  </si>
  <si>
    <t>Ф.F1s разд.4 стр.6 : [{стл.4}&lt;={стл.2}]</t>
  </si>
  <si>
    <t>Ф.F1s разд.4 стр.60 : [{стл.4}&lt;={стл.2}]</t>
  </si>
  <si>
    <t>Ф.F1s разд.4 стр.61 : [{стл.4}&lt;={стл.2}]</t>
  </si>
  <si>
    <t>Ф.F1s разд.4 стр.62 : [{стл.4}&lt;={стл.2}]</t>
  </si>
  <si>
    <t>Ф.F1s разд.4 стр.63 : [{стл.4}&lt;={стл.2}]</t>
  </si>
  <si>
    <t>Ф.F1s разд.4 стр.64 : [{стл.4}&lt;={стл.2}]</t>
  </si>
  <si>
    <t>Ф.F1s разд.4 стр.65 : [{стл.4}&lt;={стл.2}]</t>
  </si>
  <si>
    <t>Ф.F1s разд.4 стр.66 : [{стл.4}&lt;={стл.2}]</t>
  </si>
  <si>
    <t>Ф.F1s разд.4 стр.67 : [{стл.4}&lt;={стл.2}]</t>
  </si>
  <si>
    <t>Ф.F1s разд.4 стр.68 : [{стл.4}&lt;={стл.2}]</t>
  </si>
  <si>
    <t>Ф.F1s разд.4 стр.69 : [{стл.4}&lt;={стл.2}]</t>
  </si>
  <si>
    <t>Ф.F1s разд.4 стр.7 : [{стл.4}&lt;={стл.2}]</t>
  </si>
  <si>
    <t>Ф.F1s разд.4 стр.70 : [{стл.4}&lt;={стл.2}]</t>
  </si>
  <si>
    <t>Ф.F1s разд.4 стр.8 : [{стл.4}&lt;={стл.2}]</t>
  </si>
  <si>
    <t>Ф.F1s разд.4 стр.9 : [{стл.4}&lt;={стл.2}]</t>
  </si>
  <si>
    <t>170631</t>
  </si>
  <si>
    <t>{Ф.F1s разд.2 стл.1 стр.8}+{Ф.F1s разд.2 стл.1 стр.11}+{Ф.F1s разд.2 стл.1 стр.13}+{Ф.F1s разд.2 стл.1 стр.15}+{Ф.F1s разд.2 стл.1 стр.17}+{Ф.F1s разд.2 стл.1 стр.18}&lt;={Ф.F1s разд.1 стл.10 стр.35}</t>
  </si>
  <si>
    <t>170632</t>
  </si>
  <si>
    <t>Ф.F1s разд.2 стл.1 : [{стр.16}&lt;={стр.15}]</t>
  </si>
  <si>
    <t>170633</t>
  </si>
  <si>
    <t>{Ф.F1s разд.4 сумма стл.1-4 сумма стр.61-62}=0</t>
  </si>
  <si>
    <t>170634</t>
  </si>
  <si>
    <t>Ф.F1s разд.9 стл.1 : [{стр.1}&gt;={стр.8}]</t>
  </si>
  <si>
    <t>Ф.F1s разд.9 стл.10 : [{стр.1}&gt;={стр.8}]</t>
  </si>
  <si>
    <t>Ф.F1s разд.9 стл.11 : [{стр.1}&gt;={стр.8}]</t>
  </si>
  <si>
    <t>Ф.F1s разд.9 стл.12 : [{стр.1}&gt;={стр.8}]</t>
  </si>
  <si>
    <t>Ф.F1s разд.9 стл.2 : [{стр.1}&gt;={стр.8}]</t>
  </si>
  <si>
    <t>Ф.F1s разд.9 стл.3 : [{стр.1}&gt;={стр.8}]</t>
  </si>
  <si>
    <t>Ф.F1s разд.9 стл.4 : [{стр.1}&gt;={стр.8}]</t>
  </si>
  <si>
    <t>Ф.F1s разд.9 стл.5 : [{стр.1}&gt;={стр.8}]</t>
  </si>
  <si>
    <t>Ф.F1s разд.9 стл.6 : [{стр.1}&gt;={стр.8}]</t>
  </si>
  <si>
    <t>Ф.F1s разд.9 стл.7 : [{стр.1}&gt;={стр.8}]</t>
  </si>
  <si>
    <t>Ф.F1s разд.9 стл.8 : [{стр.1}&gt;={стр.8}]</t>
  </si>
  <si>
    <t>Ф.F1s разд.9 стл.9 : [{стр.1}&gt;={стр.8}]</t>
  </si>
  <si>
    <t>170635</t>
  </si>
  <si>
    <t>Ф.F1s разд.10 стр.1 : [{стл.9}&gt;={стл.10}]</t>
  </si>
  <si>
    <t>Ф.F1s разд.10 стр.2 : [{стл.9}&gt;={стл.10}]</t>
  </si>
  <si>
    <t>Ф.F1s разд.10 стр.3 : [{стл.9}&gt;={стл.10}]</t>
  </si>
  <si>
    <t>Ф.F1s разд.10 стр.4 : [{стл.9}&gt;={стл.10}]</t>
  </si>
  <si>
    <t>Ф.F1s разд.10 стр.5 : [{стл.9}&gt;={стл.10}]</t>
  </si>
  <si>
    <t>Ф.F1s разд.10 стр.6 : [{стл.9}&gt;={стл.10}]</t>
  </si>
  <si>
    <t>Число дел (материалов)</t>
  </si>
  <si>
    <t>Число судебных заседаний (количество дней)</t>
  </si>
  <si>
    <t xml:space="preserve">Уголовные дела (ч.4 ст.240, 278.1 УПК РФ) </t>
  </si>
  <si>
    <t>Об избрании меры пресечения в виде заключения под стражу, продление срока содержания под стражей</t>
  </si>
  <si>
    <t>Иные материалы судебного контроля</t>
  </si>
  <si>
    <t>Материалы в порядке исполнения приговора</t>
  </si>
  <si>
    <t>Итого</t>
  </si>
  <si>
    <t>из гр. 2</t>
  </si>
  <si>
    <t>замена залога заключением под стражу</t>
  </si>
  <si>
    <t>замена дом.ареста заключением под стражу</t>
  </si>
  <si>
    <t>рассмотрено ходатайств по существу</t>
  </si>
  <si>
    <r>
      <t>отозвано органом,</t>
    </r>
    <r>
      <rPr>
        <sz val="12"/>
        <color indexed="8"/>
        <rFont val="Times New Roman"/>
        <family val="1"/>
      </rPr>
      <t xml:space="preserve"> </t>
    </r>
    <r>
      <rPr>
        <b/>
        <sz val="12"/>
        <color indexed="8"/>
        <rFont val="Times New Roman"/>
        <family val="1"/>
      </rPr>
      <t>возвращено, производство прекращено</t>
    </r>
    <r>
      <rPr>
        <sz val="12"/>
        <color indexed="8"/>
        <rFont val="Times New Roman"/>
        <family val="1"/>
      </rPr>
      <t xml:space="preserve"> </t>
    </r>
  </si>
  <si>
    <t>Об отмене условно-досрочного освобождения от лишения свободы, содержания в дисциплинарной воинской части (ч. 7 ст. 79 УК РФ)</t>
  </si>
  <si>
    <t>Об отмене условного суждения до истечения испытательного срока и снятии судимости (ч. 1 ст. 74 УК РФ)</t>
  </si>
  <si>
    <t>О применении принудительных мер воспитательного воздействия по делам, прекращенным  следователем и дознавателем (ст. 427 УПК РФ)</t>
  </si>
  <si>
    <t>Об отмене принудительных мер воспитательного воздействия (ч. 4 ст. 90 УК РФ)</t>
  </si>
  <si>
    <t>о производстве осмотра жилища при отсутствии согласия проживающих в нем лиц, обыска и (или) выемки в жилище, выемка из ломбарда (пп. 4,5, 5.1 ч. 2 ст. 29 УПК РФ)</t>
  </si>
  <si>
    <t>Об обжаловании отказа прокурора в возобновлении производства по делу ввиду новых или вновь открывшихся обстоятельств (ст. 416 УПК РФ)</t>
  </si>
  <si>
    <t>из них из гр.10 стр.39</t>
  </si>
  <si>
    <t xml:space="preserve">Контрольное равенство: сумма строк 2-5 равна стр.1; гр.1 стр.1 равна разделу 4 гр.1 стр.18 ; гр.2 стр.1 равна разделу 4 гр.2 стр.18 ; гр.8 стр.1 равна разделу 4 гр.4 стр.18 </t>
  </si>
  <si>
    <t>поступи-
ло дел в отчетном периоде</t>
  </si>
  <si>
    <t>из графы 8 с наруше-
нием сроков, установ-
ленных ст. 227, 233, 321 
УПК РФ</t>
  </si>
  <si>
    <t>число лиц по поступив-
шим делам 
(из гр.2)</t>
  </si>
  <si>
    <t>Применение особого порядка судебного разбирательства</t>
  </si>
  <si>
    <t>прину-
дитель-
ные меры к невме-
няе-
мым</t>
  </si>
  <si>
    <t>при согласии обвиняемого с предъявленным ему обвинением (гл. 40 УПК РФ)</t>
  </si>
  <si>
    <t>при заключении досудебного соглашеня о сотрудничестве 
(гл. 40.1 УПК РФ)</t>
  </si>
  <si>
    <t>с выне-
сением приго-
вора</t>
  </si>
  <si>
    <t>с прекра-
щением дела</t>
  </si>
  <si>
    <t>с приме-
нением принуди-
тельных мер к невменя-
емым</t>
  </si>
  <si>
    <t>по другим основа-
ниям</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</si>
  <si>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</si>
  <si>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</si>
  <si>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</si>
  <si>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Вынесено постановление о продлении меры пресечения в виде заключения под стражу судьей по делам, находящимся в производстве суда (ч.3 ст.255 УПК РФ)</t>
  </si>
  <si>
    <t>из них удовлет-
ворено</t>
  </si>
  <si>
    <t>отказано в удовлетворе-
нии</t>
  </si>
  <si>
    <t>из гр.2 в отношении несовершен-
нолетних</t>
  </si>
  <si>
    <t>О предоставлении отсрочки женщине (мужчине), имеющим детей (до 14 лет) и женщине в связи с беременностью (ч. 1 ст. 82 УК РФ, п. 2 ч.1 ст. 398 УПК РФ)</t>
  </si>
  <si>
    <t>Окружному (флотскому) военному суду</t>
  </si>
  <si>
    <t>Верховный Суд Российской Федерации</t>
  </si>
  <si>
    <t>О помещении подозреваемого, обвиняемого, не находящегося под стражей, в медицинский или психиатрический стационар (п. 3 ч. 2 ст. 29 УПК РФ)</t>
  </si>
  <si>
    <t>О направлении в специальные учебно-воспитательные учреждения закрытого типа (ст. 15 ФЗ "Об основах системы профилактики безнадзорности и правонарушений несовершеннолетних")</t>
  </si>
  <si>
    <t>О направлении в центры временного содержания (ст. 22 ФЗ "Об основах системы профилактики безнадзорности и правонарушений несовершеннолетних")</t>
  </si>
  <si>
    <t xml:space="preserve">Количество судов, по которым составлен отчет </t>
  </si>
  <si>
    <t>рассмотрено по существу</t>
  </si>
  <si>
    <t>передано</t>
  </si>
  <si>
    <t>возбужденные по заявлениям, поступившим в суд непосредственно от граждан и переданным из других органов</t>
  </si>
  <si>
    <t>Дело поступило обратно в суд в срок свыше 1 месяца после возвращения прокурору</t>
  </si>
  <si>
    <t>Не возвращено в суд свыше 3-х месяцев</t>
  </si>
  <si>
    <t>Предмет представления, ходатайства, жалобы</t>
  </si>
  <si>
    <t>О приведении приговора в соответствие с новым уголовным законом</t>
  </si>
  <si>
    <t>О применении акта амнистии</t>
  </si>
  <si>
    <t>Проведено обобщений судебной практики</t>
  </si>
  <si>
    <t>Об освобождении от уголовной ответственности несовершеннолетних, совершивших преступление средней и небольшой тяжести, ранее судимых, с применением мер воспитательного воздействия</t>
  </si>
  <si>
    <t>О снижении срока лишения свободы в связи с изменением верхнего предела размера наказания</t>
  </si>
  <si>
    <t>Освобождено из-под стражи в период нахождения в судебном производстве</t>
  </si>
  <si>
    <t>Ограничение свободы</t>
  </si>
  <si>
    <t>Удовлетворено полностью</t>
  </si>
  <si>
    <t>Удовлетворено частично</t>
  </si>
  <si>
    <t>Об освобождении от уголовной ответственности в связи с декриминализацией</t>
  </si>
  <si>
    <t>Применение меры пресечения в виде заключения под стражу в период нахождения дела в судебном производстве</t>
  </si>
  <si>
    <t>дата последнего обновления шаблона</t>
  </si>
  <si>
    <t>Наименование УСД</t>
  </si>
  <si>
    <t>Заведомо ложное сообщение об акте терроризма</t>
  </si>
  <si>
    <t>Незаконное участие в предпринимательской деятельности</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</si>
  <si>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</si>
  <si>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</si>
  <si>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</si>
  <si>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</si>
  <si>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рассмотренным в особом порядке</t>
  </si>
  <si>
    <t>единолично судьей</t>
  </si>
  <si>
    <t>30 
УПК РФ</t>
  </si>
  <si>
    <t>коллегией из трех федеральных судей</t>
  </si>
  <si>
    <t>с участием присяжных заседателей</t>
  </si>
  <si>
    <t xml:space="preserve">Дела по тяжести совершенных преступлений: </t>
  </si>
  <si>
    <t xml:space="preserve">особо тяжкие </t>
  </si>
  <si>
    <t>тяжкие</t>
  </si>
  <si>
    <t>средней тяжести</t>
  </si>
  <si>
    <t>небольшой тяжести</t>
  </si>
  <si>
    <t>Основные наказания:</t>
  </si>
  <si>
    <t xml:space="preserve">Применена мера уголовно-процессуального характера в виде конфискации имущества (ст. 104.1 УК РФ) </t>
  </si>
  <si>
    <t>нарушений закона в стадии дознания и следствия</t>
  </si>
  <si>
    <t>другого характера</t>
  </si>
  <si>
    <t>В порядке исполнения приговоров иностранных государств (п. 21 ст. 397, ст. 472 УПК РФ)</t>
  </si>
  <si>
    <t>О временном отстранении подозреваемого или обвиняемого от должности (п. 10 ч. 2 ст. 29 УПК РФ)</t>
  </si>
  <si>
    <t>о производстве личного обыска (п. 6 ч. 2 ст. 29 УПК РФ)</t>
  </si>
  <si>
    <t>код и номер телефона</t>
  </si>
  <si>
    <t xml:space="preserve"> - в связи с розыском</t>
  </si>
  <si>
    <t>Содержание в дисциплинароной воинской части</t>
  </si>
  <si>
    <t>Ограничение по военной службе</t>
  </si>
  <si>
    <t>Арест</t>
  </si>
  <si>
    <t>по амнистии</t>
  </si>
  <si>
    <t>с применением других принудительных мер воспитательного воздействия</t>
  </si>
  <si>
    <t xml:space="preserve">по другим основаниям, а также без назначения наказания </t>
  </si>
  <si>
    <t>Лишение права занимать определенные должности или заниматься определенной деятельностью*</t>
  </si>
  <si>
    <t>Лишение специального воинского или почетного звания, классного чина и государственных наград</t>
  </si>
  <si>
    <t>Ограничение свободы как дополнительное наказание</t>
  </si>
  <si>
    <t>Женщины</t>
  </si>
  <si>
    <t>Иные трудоспособные, неработавшие и неучившиеся (без постоянного источника доходов)</t>
  </si>
  <si>
    <t>Военнослужащие</t>
  </si>
  <si>
    <t>в том числе организованной группой</t>
  </si>
  <si>
    <t>причин и условий, способствовавших преступлению</t>
  </si>
  <si>
    <t xml:space="preserve">Условное осуждение к  иным мерам </t>
  </si>
  <si>
    <t>Контрольные равенства: 1) сумма граф 1 и 2 равна сумме граф 8 и 10; 2) графа 8 равна сумме граф 3 - 7; 3) сумма стр.41-43 по всем графам равна стр.35; 4) сумма строк 44-47 равна стр. 35</t>
  </si>
  <si>
    <t>ВСЕГО (сумма строк 1-34)</t>
  </si>
  <si>
    <t>об ограничении конституционных прав граждан на тайну переписки, телефонных переговоров, почтовых, телеграфных и иных сообщений, передаваемых по сетям электрической и почтовой связи</t>
  </si>
  <si>
    <t>об ограничении конституционных прав граждан на  неприкосновенность жилища</t>
  </si>
  <si>
    <t>Жалобы на решения о выдаче (экстрадиции) (ст. 463 УПК РФ)</t>
  </si>
  <si>
    <t xml:space="preserve">О передаче гражданина, осужденного к лишению свободы, для отбывания наказания в государстве, гражданином которого он является (ст. 470 УПК РФ) </t>
  </si>
  <si>
    <t xml:space="preserve">Об освобождении от наказания в связи с болезнью осужденного (п. 6 ст. 397 УПК РФ) </t>
  </si>
  <si>
    <t>О снятии судимости (ст. 400 УПК РФ)</t>
  </si>
  <si>
    <t xml:space="preserve">О возмещении вреда реабилитированному (в соответствии с ч. 5 ст. 135 и ч. 1 ст. 138 УПК  РФ) </t>
  </si>
  <si>
    <t>О возобновлении производства в виду новых или вновь открывшихся обстоятельств (ст. 417 УПК РФ)</t>
  </si>
  <si>
    <t>О привлечении судьи к административной ответственности (ч. 4 ст. 16 Закона РФ "О статусе судей РФ")</t>
  </si>
  <si>
    <t>Об установлении наличия в информационных материалах признаков экстремистской деятельности (ст. 13 ФЗ "О противодействии экстремистской деятельности")</t>
  </si>
  <si>
    <t>О заключении под стражу осужденного к лишению свободы, уклоняющегося от прибытия в колонию-поселение для отбывания наказания (п. 18.1 ст. 397 УПК РФ)</t>
  </si>
  <si>
    <t>О замене ограничения свободы лишением свободы (п. "г" ч. 2 ст. 397 УПК РФ)</t>
  </si>
  <si>
    <t>Об отмене установленных осужденному ограничений к наказанию в виде ограничения свободы (п. 8.1 ст. 397 УПК РФ)</t>
  </si>
  <si>
    <t>О помещении иностранного гражданина в специальное учреждение, до исполнения решения о депортации (п. 9 ст.31 ФЗ "О правовом положении иностранных граждан в РФ")</t>
  </si>
  <si>
    <t>Раздел 6. Рассмотрение ходатайств о приведении приговоров в соответствие с новым уголовным законом
(в порядке ст. 397 п. 13 УПК РФ)</t>
  </si>
  <si>
    <t>Остаток нерассмот-
ренных ходатайств на начало года</t>
  </si>
  <si>
    <t>Удовлетво-
рены</t>
  </si>
  <si>
    <t>Остаток нерассмот-
ренных ходатайств</t>
  </si>
  <si>
    <t>О снижении срока лишения свободы несовершеннолетним 
в ст. 88 ч. 6 и 6.1</t>
  </si>
  <si>
    <t>Отклонено ходатайств о рассмотрении дел судом с участием присяжных заседателей</t>
  </si>
  <si>
    <t>из гр. 1</t>
  </si>
  <si>
    <t xml:space="preserve">применены судом </t>
  </si>
  <si>
    <t>ВСЕГО</t>
  </si>
  <si>
    <t>Контрольные равенства: 1) стр.8 равна сумме стр.1-7; 2) сумма гр.1 и 2 равна сумме гр.3 и 7; 3) стр.8 гр.3 должна быть равна р.4 стр.1 гр.1; 4) стр.8 гр.5 должна быть равна р.4 стр.1 гр.2; 5) стр.8 гр.6 должна быть равна р.4 стр.1 гр.3</t>
  </si>
  <si>
    <t>Статья              УК РФ</t>
  </si>
  <si>
    <t>откла-дывались на срок до 72 часов</t>
  </si>
  <si>
    <t>рассмотрено ходатайств 
(из гр. 1)</t>
  </si>
  <si>
    <t>О замене меры наказания в связи с изменением санкций</t>
  </si>
  <si>
    <t>Другие</t>
  </si>
  <si>
    <t>дата составления отчета</t>
  </si>
  <si>
    <t>Об изменении вида исправительного учреждения, назначенного по приговору</t>
  </si>
  <si>
    <t>Об исполнении приговора при наличии других неисполненных приговоров</t>
  </si>
  <si>
    <t>О снижении размера удержания из заработной платы осужденного к исправительным работам</t>
  </si>
  <si>
    <t>Обжаловано постановлений о возвращении дел прокурору 
(Из гр.6 р.1"Возвращено прокурору для устранения недостатков в порядке ст.237 УПК РФ)</t>
  </si>
  <si>
    <t xml:space="preserve">Почтовый адрес </t>
  </si>
  <si>
    <t xml:space="preserve">Наименование получателя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</si>
  <si>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</si>
  <si>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</si>
  <si>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</si>
  <si>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</si>
  <si>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</si>
  <si>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</si>
  <si>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</si>
  <si>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</si>
  <si>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</si>
  <si>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Мировые судьи</t>
  </si>
  <si>
    <t>Управлению (отделу) Судебного департамента в субъекте Российской Федерации</t>
  </si>
  <si>
    <t>Районные суды</t>
  </si>
  <si>
    <t>Судебному департаменту при Верховном Суде Российской Федерации</t>
  </si>
  <si>
    <t>15 января и 15 июля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</si>
  <si>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</si>
  <si>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</si>
  <si>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</si>
  <si>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свыше 1,5 мес. до 3 мес. включительно</t>
  </si>
  <si>
    <t>Штраф</t>
  </si>
  <si>
    <t xml:space="preserve">Условное осуждение к лишению свободы </t>
  </si>
  <si>
    <t>Совершили преступления:</t>
  </si>
  <si>
    <t>Нетрудоспособные</t>
  </si>
  <si>
    <t>отмена, изменение закона</t>
  </si>
  <si>
    <t>Безработные</t>
  </si>
  <si>
    <t>применение амнистии</t>
  </si>
  <si>
    <t>деятельное раскаяние</t>
  </si>
  <si>
    <t>Иностранцы и лица без гражданства</t>
  </si>
  <si>
    <t>примирение с потерпевшим</t>
  </si>
  <si>
    <t>В группе</t>
  </si>
  <si>
    <t>отсутствие жалобы (согласия) потерпевшего</t>
  </si>
  <si>
    <t>принудительные меры воспитательного воздействия</t>
  </si>
  <si>
    <t>иные основания</t>
  </si>
  <si>
    <t>Раздел 1. Движение дел</t>
  </si>
  <si>
    <t xml:space="preserve">Категория суда </t>
  </si>
  <si>
    <t xml:space="preserve">Категория дел </t>
  </si>
  <si>
    <t>судьи</t>
  </si>
  <si>
    <t>другие лица</t>
  </si>
  <si>
    <t>Штраф*</t>
  </si>
  <si>
    <t>Иного характера</t>
  </si>
  <si>
    <t>222-226.1</t>
  </si>
  <si>
    <t>263-271.1</t>
  </si>
  <si>
    <t>Иное причинение тяжкого либо средней тяжести вреда здоровью и истязания</t>
  </si>
  <si>
    <t>Изнасилование</t>
  </si>
  <si>
    <t>о производстве выемки предметов и документов, содержащих информацию о вкладах и счетах в банках и иных кредитных организациях (п. 7 ч. 2 ст. 29 УПК РФ)</t>
  </si>
  <si>
    <t>о контроле и записи телефонных и иных переговоров (п. 11 ч. 2 ст. 29 УПК РФ)</t>
  </si>
  <si>
    <t>о наложении ареста на имущество, включая денежные средства физических и юридических лиц, находящиеся на счетах и во вкладах или на хранении в банках и иных кредитных организациях (п. 9 ч. 2 ст. 29 УПК РФ)</t>
  </si>
  <si>
    <t>Текущая дата печати:</t>
  </si>
  <si>
    <t>Код:</t>
  </si>
  <si>
    <t>Об освобождении от наказания несовершеннолетних, совершивших тяжкие преступления, с направлением в специальные учебно-воспитательные учреждения закрытого типа</t>
  </si>
  <si>
    <t>по повторным производствам из гр. 1</t>
  </si>
  <si>
    <t>Контрольное равенство: сумма строк 2-5 равна стр.1; гр.1 стр.1 равна разделу 4 гр.1 стр.20 ; гр.2 стр.1 равна разделу 4 гр.2 стр.20 ; гр.8 стр.1 равна разделу 4 гр.3 стр.20</t>
  </si>
  <si>
    <t>Виды преступлений</t>
  </si>
  <si>
    <t>№ стр</t>
  </si>
  <si>
    <t>А</t>
  </si>
  <si>
    <t>Б</t>
  </si>
  <si>
    <t>Убийство без смягчающих обстоятельств</t>
  </si>
  <si>
    <t>Иные посягательства на жизнь человека</t>
  </si>
  <si>
    <t>106-110</t>
  </si>
  <si>
    <t>Умышленное причинение тяжкого либо средней тяжести вреда здоровью</t>
  </si>
  <si>
    <t>111, 112</t>
  </si>
  <si>
    <t xml:space="preserve">143, 215,
216-219 </t>
  </si>
  <si>
    <t>113, 114, 
117, 118</t>
  </si>
  <si>
    <t xml:space="preserve">прекращено </t>
  </si>
  <si>
    <t>О прекращении, изменении или продлении применения принудительной меры медицинского характера (ст. 445 УПК РФ)</t>
  </si>
  <si>
    <t xml:space="preserve">всего </t>
  </si>
  <si>
    <t>в том числе в отношении</t>
  </si>
  <si>
    <t>женщин</t>
  </si>
  <si>
    <t>удовлет-ворено</t>
  </si>
  <si>
    <t>Всего</t>
  </si>
  <si>
    <t>Особо тяжких</t>
  </si>
  <si>
    <t>Тяжких</t>
  </si>
  <si>
    <t>Средней тяжести</t>
  </si>
  <si>
    <t>Небольшой тяжести</t>
  </si>
  <si>
    <t>Всего исков</t>
  </si>
  <si>
    <t>Оставлено без рассмотрения</t>
  </si>
  <si>
    <t>по числу дел</t>
  </si>
  <si>
    <t>по числу лиц</t>
  </si>
  <si>
    <t>Подано ходатайств о рассмотрении дел судом с участием присяжных заседателей</t>
  </si>
  <si>
    <t>из них: по представлениям прокуроров</t>
  </si>
  <si>
    <t>Возобновлена подготовка к рассмотрению дела судом с участием присяжных заседателей в связи с роспуском коллегии присяжных (ч.3 ст.330 УПК РФ)</t>
  </si>
  <si>
    <t>Преступления экстремистской направленности</t>
  </si>
  <si>
    <t>Об изменении территориальной подсудности (ст. 35 УПК РФ)</t>
  </si>
  <si>
    <t>Ф.F1s разд.1 стр.28 : [{стл.11}&gt;={стл.2}]</t>
  </si>
  <si>
    <t>Ф.F1s разд.1 стр.29 : [{стл.11}&gt;={стл.2}]</t>
  </si>
  <si>
    <t>Ф.F1s разд.1 стр.3 : [{стл.11}&gt;={стл.2}]</t>
  </si>
  <si>
    <t>Ф.F1s разд.1 стр.30 : [{стл.11}&gt;={стл.2}]</t>
  </si>
  <si>
    <t>Ф.F1s разд.1 стр.31 : [{стл.11}&gt;={стл.2}]</t>
  </si>
  <si>
    <t>Ф.F1s разд.1 стр.32 : [{стл.11}&gt;={стл.2}]</t>
  </si>
  <si>
    <t>Ф.F1s разд.1 стр.33 : [{стл.11}&gt;={стл.2}]</t>
  </si>
  <si>
    <t>Ф.F1s разд.1 стр.34 : [{стл.11}&gt;={стл.2}]</t>
  </si>
  <si>
    <t>Ф.F1s разд.1 стр.35 : [{стл.11}&gt;={стл.2}]</t>
  </si>
  <si>
    <t>Ф.F1s разд.1 стр.36 : [{стл.11}&gt;={стл.2}]</t>
  </si>
  <si>
    <t>Ф.F1s разд.1 стр.37 : [{стл.11}&gt;={стл.2}]</t>
  </si>
  <si>
    <t>Ф.F1s разд.1 стр.38 : [{стл.11}&gt;={стл.2}]</t>
  </si>
  <si>
    <t>Ф.F1s разд.1 стр.39 : [{стл.11}&gt;={стл.2}]</t>
  </si>
  <si>
    <t>Ф.F1s разд.1 стр.4 : [{стл.11}&gt;={стл.2}]</t>
  </si>
  <si>
    <t>Ф.F1s разд.1 стр.40 : [{стл.11}&gt;={стл.2}]</t>
  </si>
  <si>
    <t>Ф.F1s разд.1 стр.41 : [{стл.11}&gt;={стл.2}]</t>
  </si>
  <si>
    <t>Ф.F1s разд.1 стр.42 : [{стл.11}&gt;={стл.2}]</t>
  </si>
  <si>
    <t>Ф.F1s разд.1 стр.43 : [{стл.11}&gt;={стл.2}]</t>
  </si>
  <si>
    <t>Ф.F1s разд.1 стр.44 : [{стл.11}&gt;={стл.2}]</t>
  </si>
  <si>
    <t>Ф.F1s разд.1 стр.45 : [{стл.11}&gt;={стл.2}]</t>
  </si>
  <si>
    <t>Ф.F1s разд.1 стр.46 : [{стл.11}&gt;={стл.2}]</t>
  </si>
  <si>
    <t>Ф.F1s разд.1 стр.47 : [{стл.11}&gt;={стл.2}]</t>
  </si>
  <si>
    <t>Ф.F1s разд.1 стр.5 : [{стл.11}&gt;={стл.2}]</t>
  </si>
  <si>
    <t>Ф.F1s разд.1 стр.6 : [{стл.11}&gt;={стл.2}]</t>
  </si>
  <si>
    <t>Ф.F1s разд.1 стр.7 : [{стл.11}&gt;={стл.2}]</t>
  </si>
  <si>
    <t>Ф.F1s разд.1 стр.8 : [{стл.11}&gt;={стл.2}]</t>
  </si>
  <si>
    <t>Ф.F1s разд.1 стр.9 : [{стл.11}&gt;={стл.2}]</t>
  </si>
  <si>
    <t>170665</t>
  </si>
  <si>
    <t>Ф.F1s разд.3 стр.5 : [{сумма стл.1-2}=0]</t>
  </si>
  <si>
    <t>170666</t>
  </si>
  <si>
    <t>Ф.F1s разд.3 стл.1 : [{стр.31}&lt;={стр.30}]</t>
  </si>
  <si>
    <t>Ф.F1s разд.3 стл.2 : [{стр.31}&lt;={стр.30}]</t>
  </si>
  <si>
    <t>170667</t>
  </si>
  <si>
    <t>{Ф.F1s разд.10 стл.1 стр.1}+{Ф.F1s разд.10 стл.6 стр.1}={Ф.F1s разд.4 стл.1 стр.20}</t>
  </si>
  <si>
    <t>170668</t>
  </si>
  <si>
    <t>{Ф.F1s разд.11 стл.4 сумма стр.1-5}&gt;={Ф.F1s разд.2 стл.1 стр.11}+{Ф.F1s разд.2 стл.1 стр.13}+{Ф.F1s разд.2 стл.1 стр.15}+{Ф.F1s разд.2 стл.1 сумма стр.17-18}</t>
  </si>
  <si>
    <t>170669</t>
  </si>
  <si>
    <t>{Ф.F1s разд.9 стл.10 стр.1}={Ф.F1s разд.4 стл.4 стр.18}</t>
  </si>
  <si>
    <t>170670</t>
  </si>
  <si>
    <t>Ф.F1s разд.1 стр.35 : [{сумма стл.3-5}&lt;={сумма стл.12-16}]</t>
  </si>
  <si>
    <t>170671</t>
  </si>
  <si>
    <t>Ф.F1s разд.6 стл.6 : [{стр.8}={стр.9}]</t>
  </si>
  <si>
    <t>170672</t>
  </si>
  <si>
    <t>Ф.F1s разд.1 стл.1 : [{сумма стр.44-47}={стр.35}]</t>
  </si>
  <si>
    <t>Ф.F1s разд.1 стл.10 : [{сумма стр.44-47}={стр.35}]</t>
  </si>
  <si>
    <t>Ф.F1s разд.1 стл.11 : [{сумма стр.44-47}={стр.35}]</t>
  </si>
  <si>
    <t>Ф.F1s разд.1 стл.12 : [{сумма стр.44-47}={стр.35}]</t>
  </si>
  <si>
    <t>Ф.F1s разд.1 стл.13 : [{сумма стр.44-47}={стр.35}]</t>
  </si>
  <si>
    <t>Ф.F1s разд.1 стл.14 : [{сумма стр.44-47}={стр.35}]</t>
  </si>
  <si>
    <t>Ф.F1s разд.1 стл.15 : [{сумма стр.44-47}={стр.35}]</t>
  </si>
  <si>
    <t>Ф.F1s разд.1 стл.16 : [{сумма стр.44-47}={стр.35}]</t>
  </si>
  <si>
    <t>Ф.F1s разд.1 стл.17 : [{сумма стр.44-47}={стр.35}]</t>
  </si>
  <si>
    <t>Ф.F1s разд.1 стл.18 : [{сумма стр.44-47}={стр.35}]</t>
  </si>
  <si>
    <t>Ф.F1s разд.1 стл.19 : [{сумма стр.44-47}={стр.35}]</t>
  </si>
  <si>
    <t>Ф.F1s разд.1 стл.2 : [{сумма стр.44-47}={стр.35}]</t>
  </si>
  <si>
    <t>Ф.F1s разд.1 стл.20 : [{сумма стр.44-47}={стр.35}]</t>
  </si>
  <si>
    <t>Ф.F1s разд.1 стл.21 : [{сумма стр.44-47}={стр.35}]</t>
  </si>
  <si>
    <t>Ф.F1s разд.1 стл.22 : [{сумма стр.44-47}={стр.35}]</t>
  </si>
  <si>
    <t>Ф.F1s разд.1 стл.23 : [{сумма стр.44-47}={стр.35}]</t>
  </si>
  <si>
    <t>Ф.F1s разд.1 стл.24 : [{сумма стр.44-47}={стр.35}]</t>
  </si>
  <si>
    <t>Ф.F1s разд.1 стл.25 : [{сумма стр.44-47}={стр.35}]</t>
  </si>
  <si>
    <t>Ф.F1s разд.1 стл.3 : [{сумма стр.44-47}={стр.35}]</t>
  </si>
  <si>
    <t>Ф.F1s разд.1 стл.4 : [{сумма стр.44-47}={стр.35}]</t>
  </si>
  <si>
    <t>Ф.F1s разд.1 стл.5 : [{сумма стр.44-47}={стр.35}]</t>
  </si>
  <si>
    <t>Ф.F1s разд.1 стл.6 : [{сумма стр.44-47}={стр.35}]</t>
  </si>
  <si>
    <t>Ф.F1s разд.1 стл.7 : [{сумма стр.44-47}={стр.35}]</t>
  </si>
  <si>
    <t>Ф.F1s разд.1 стл.8 : [{сумма стр.44-47}={стр.35}]</t>
  </si>
  <si>
    <t>Ф.F1s разд.1 стл.9 : [{сумма стр.44-47}={стр.35}]</t>
  </si>
  <si>
    <t>170673</t>
  </si>
  <si>
    <t>{Ф.F1s разд.11 стл.4 сумма стр.1-5}&lt;={Ф.F1s разд.1 стл.10 стр.35}</t>
  </si>
  <si>
    <t>170674</t>
  </si>
  <si>
    <t>{Ф.F1s разд.2 стл.1 сумма стр.34-36}={Ф.F1s разд.1 стл.18 стр.35}</t>
  </si>
  <si>
    <t>170675</t>
  </si>
  <si>
    <t>{Ф.F1s разд.11 стл.1 сумма стр.1-5}&lt;={Ф.F1s разд.1 сумма стл.3-5 стр.35}</t>
  </si>
  <si>
    <t>170676</t>
  </si>
  <si>
    <t>{Ф.F1s разд.4 сумма стл.1-4 сумма стр.1-70}&gt;0</t>
  </si>
  <si>
    <t>170677</t>
  </si>
  <si>
    <t>Ф.F1s разд.9 стр.1 : [{стл.1}&gt;={стл.2}]</t>
  </si>
  <si>
    <t>Ф.F1s разд.9 стр.10 : [{стл.1}&gt;={стл.2}]</t>
  </si>
  <si>
    <t>Ф.F1s разд.9 стр.2 : [{стл.1}&gt;={стл.2}]</t>
  </si>
  <si>
    <t>Ф.F1s разд.9 стр.3 : [{стл.1}&gt;={стл.2}]</t>
  </si>
  <si>
    <t>Ф.F1s разд.9 стр.4 : [{стл.1}&gt;={стл.2}]</t>
  </si>
  <si>
    <t>Ф.F1s разд.9 стр.5 : [{стл.1}&gt;={стл.2}]</t>
  </si>
  <si>
    <t>Ф.F1s разд.9 стр.6 : [{стл.1}&gt;={стл.2}]</t>
  </si>
  <si>
    <t>Ф.F1s разд.9 стр.7 : [{стл.1}&gt;={стл.2}]</t>
  </si>
  <si>
    <t>Ф.F1s разд.9 стр.8 : [{стл.1}&gt;={стл.2}]</t>
  </si>
  <si>
    <t>Ф.F1s разд.9 стр.9 : [{стл.1}&gt;={стл.2}]</t>
  </si>
  <si>
    <t>170678</t>
  </si>
  <si>
    <t>Ф.F1s разд.9 стр.1 : [{стл.2}&gt;={стл.12}]</t>
  </si>
  <si>
    <t>Ф.F1s разд.9 стр.10 : [{стл.2}&gt;={стл.12}]</t>
  </si>
  <si>
    <t>Ф.F1s разд.9 стр.2 : [{стл.2}&gt;={стл.12}]</t>
  </si>
  <si>
    <t>Ф.F1s разд.9 стр.3 : [{стл.2}&gt;={стл.12}]</t>
  </si>
  <si>
    <t>Ф.F1s разд.9 стр.4 : [{стл.2}&gt;={стл.12}]</t>
  </si>
  <si>
    <t>Ф.F1s разд.9 стр.5 : [{стл.2}&gt;={стл.12}]</t>
  </si>
  <si>
    <t>Ф.F1s разд.9 стр.6 : [{стл.2}&gt;={стл.12}]</t>
  </si>
  <si>
    <t>Ф.F1s разд.9 стр.7 : [{стл.2}&gt;={стл.12}]</t>
  </si>
  <si>
    <t>Ф.F1s разд.9 стр.8 : [{стл.2}&gt;={стл.12}]</t>
  </si>
  <si>
    <t>Ф.F1s разд.9 стр.9 : [{стл.2}&gt;={стл.12}]</t>
  </si>
  <si>
    <t>170679</t>
  </si>
  <si>
    <t>Ф.F1s разд.6 стр.1 : [{стл.6}&lt;={стл.5}]</t>
  </si>
  <si>
    <t>Ф.F1s разд.6 стр.2 : [{стл.6}&lt;={стл.5}]</t>
  </si>
  <si>
    <t>Ф.F1s разд.6 стр.3 : [{стл.6}&lt;={стл.5}]</t>
  </si>
  <si>
    <t>Ф.F1s разд.6 стр.4 : [{стл.6}&lt;={стл.5}]</t>
  </si>
  <si>
    <t>Ф.F1s разд.6 стр.5 : [{стл.6}&lt;={стл.5}]</t>
  </si>
  <si>
    <t>Ф.F1s разд.6 стр.6 : [{стл.6}&lt;={стл.5}]</t>
  </si>
  <si>
    <t>Ф.F1s разд.6 стр.7 : [{стл.6}&lt;={стл.5}]</t>
  </si>
  <si>
    <t>Ф.F1s разд.6 стр.8 : [{стл.6}&lt;={стл.5}]</t>
  </si>
  <si>
    <t>Ф.F1s разд.6 стр.9 : [{стл.6}&lt;={стл.5}]</t>
  </si>
  <si>
    <t>170680</t>
  </si>
  <si>
    <t>{Ф.F1s разд.5 стл.1 стр.2}&lt;={Ф.F1s разд.4 стл.3 стр.64}</t>
  </si>
  <si>
    <t>170681</t>
  </si>
  <si>
    <t>{Ф.F1s разд.11 стл.3 сумма стр.1-5}&lt;={Ф.F1s разд.1 сумма стл.6-7 стр.35}</t>
  </si>
  <si>
    <t>170682</t>
  </si>
  <si>
    <t>Ф.F1s разд.4 стр.36 : [{стл.2}={стл.4}]</t>
  </si>
  <si>
    <t>170683</t>
  </si>
  <si>
    <t>Ф.F1s разд.1 стр.1 : [{стл.9}&lt;={стл.8}]</t>
  </si>
  <si>
    <t>Ф.F1s разд.1 стр.10 : [{стл.9}&lt;={стл.8}]</t>
  </si>
  <si>
    <t>Ф.F1s разд.1 стр.11 : [{стл.9}&lt;={стл.8}]</t>
  </si>
  <si>
    <t>Ф.F1s разд.1 стр.12 : [{стл.9}&lt;={стл.8}]</t>
  </si>
  <si>
    <t>Ф.F1s разд.1 стр.13 : [{стл.9}&lt;={стл.8}]</t>
  </si>
  <si>
    <t>Ф.F1s разд.1 стр.14 : [{стл.9}&lt;={стл.8}]</t>
  </si>
  <si>
    <t>Ф.F1s разд.1 стр.15 : [{стл.9}&lt;={стл.8}]</t>
  </si>
  <si>
    <t>Ф.F1s разд.1 стр.16 : [{стл.9}&lt;={стл.8}]</t>
  </si>
  <si>
    <t>Ф.F1s разд.1 стр.17 : [{стл.9}&lt;={стл.8}]</t>
  </si>
  <si>
    <t>Ф.F1s разд.1 стр.18 : [{стл.9}&lt;={стл.8}]</t>
  </si>
  <si>
    <t>Ф.F1s разд.1 стр.19 : [{стл.9}&lt;={стл.8}]</t>
  </si>
  <si>
    <t>Ф.F1s разд.1 стр.2 : [{стл.9}&lt;={стл.8}]</t>
  </si>
  <si>
    <t>Ф.F1s разд.1 стр.20 : [{стл.9}&lt;={стл.8}]</t>
  </si>
  <si>
    <t>Ф.F1s разд.1 стр.21 : [{стл.9}&lt;={стл.8}]</t>
  </si>
  <si>
    <t>Ф.F1s разд.1 стр.22 : [{стл.9}&lt;={стл.8}]</t>
  </si>
  <si>
    <t>Ф.F1s разд.1 стр.23 : [{стл.9}&lt;={стл.8}]</t>
  </si>
  <si>
    <t>Ф.F1s разд.1 стр.24 : [{стл.9}&lt;={стл.8}]</t>
  </si>
  <si>
    <t>Ф.F1s разд.1 стр.25 : [{стл.9}&lt;={стл.8}]</t>
  </si>
  <si>
    <t>Ф.F1s разд.1 стр.26 : [{стл.9}&lt;={стл.8}]</t>
  </si>
  <si>
    <t>Ф.F1s разд.1 стр.27 : [{стл.9}&lt;={стл.8}]</t>
  </si>
  <si>
    <t>Ф.F1s разд.1 стр.28 : [{стл.9}&lt;={стл.8}]</t>
  </si>
  <si>
    <t>Ф.F1s разд.1 стр.29 : [{стл.9}&lt;={стл.8}]</t>
  </si>
  <si>
    <t>Ф.F1s разд.1 стр.3 : [{стл.9}&lt;={стл.8}]</t>
  </si>
  <si>
    <t>Ф.F1s разд.1 стр.30 : [{стл.9}&lt;={стл.8}]</t>
  </si>
  <si>
    <t>Ф.F1s разд.1 стр.31 : [{стл.9}&lt;={стл.8}]</t>
  </si>
  <si>
    <t>Ф.F1s разд.1 стр.32 : [{стл.9}&lt;={стл.8}]</t>
  </si>
  <si>
    <t>Ф.F1s разд.1 стр.33 : [{стл.9}&lt;={стл.8}]</t>
  </si>
  <si>
    <t>Ф.F1s разд.1 стр.34 : [{стл.9}&lt;={стл.8}]</t>
  </si>
  <si>
    <t>Ф.F1s разд.1 стр.35 : [{стл.9}&lt;={стл.8}]</t>
  </si>
  <si>
    <t>Ф.F1s разд.1 стр.36 : [{стл.9}&lt;={стл.8}]</t>
  </si>
  <si>
    <t>Ф.F1s разд.1 стр.37 : [{стл.9}&lt;={стл.8}]</t>
  </si>
  <si>
    <t>Ф.F1s разд.1 стр.38 : [{стл.9}&lt;={стл.8}]</t>
  </si>
  <si>
    <t>Ф.F1s разд.1 стр.39 : [{стл.9}&lt;={стл.8}]</t>
  </si>
  <si>
    <t>Ф.F1s разд.1 стр.4 : [{стл.9}&lt;={стл.8}]</t>
  </si>
  <si>
    <t>Ф.F1s разд.1 стр.40 : [{стл.9}&lt;={стл.8}]</t>
  </si>
  <si>
    <t>Ф.F1s разд.1 стр.41 : [{стл.9}&lt;={стл.8}]</t>
  </si>
  <si>
    <t>Ф.F1s разд.1 стр.42 : [{стл.9}&lt;={стл.8}]</t>
  </si>
  <si>
    <t>Ф.F1s разд.1 стр.43 : [{стл.9}&lt;={стл.8}]</t>
  </si>
  <si>
    <t>Ф.F1s разд.1 стр.44 : [{стл.9}&lt;={стл.8}]</t>
  </si>
  <si>
    <t>Ф.F1s разд.1 стр.45 : [{стл.9}&lt;={стл.8}]</t>
  </si>
  <si>
    <t>Ф.F1s разд.1 стр.46 : [{стл.9}&lt;={стл.8}]</t>
  </si>
  <si>
    <t>Ф.F1s разд.1 стр.47 : [{стл.9}&lt;={стл.8}]</t>
  </si>
  <si>
    <t>Ф.F1s разд.1 стр.5 : [{стл.9}&lt;={стл.8}]</t>
  </si>
  <si>
    <t>Ф.F1s разд.1 стр.6 : [{стл.9}&lt;={стл.8}]</t>
  </si>
  <si>
    <t>Ф.F1s разд.1 стр.7 : [{стл.9}&lt;={стл.8}]</t>
  </si>
  <si>
    <t>Ф.F1s разд.1 стр.8 : [{стл.9}&lt;={стл.8}]</t>
  </si>
  <si>
    <t>Ф.F1s разд.1 стр.9 : [{стл.9}&lt;={стл.8}]</t>
  </si>
  <si>
    <t>170684</t>
  </si>
  <si>
    <t>{Ф.F1s разд.1 сумма стл.1-25 сумма стр.1-47}&gt;0</t>
  </si>
  <si>
    <t>170685</t>
  </si>
  <si>
    <t>Ф.F1s разд.6 стр.1 : [{сумма стл.1-2}={стл.3}+{стл.7}]</t>
  </si>
  <si>
    <t>Ф.F1s разд.6 стр.2 : [{сумма стл.1-2}={стл.3}+{стл.7}]</t>
  </si>
  <si>
    <t>Ф.F1s разд.6 стр.3 : [{сумма стл.1-2}={стл.3}+{стл.7}]</t>
  </si>
  <si>
    <t>Ф.F1s разд.6 стр.4 : [{сумма стл.1-2}={стл.3}+{стл.7}]</t>
  </si>
  <si>
    <t>Ф.F1s разд.6 стр.5 : [{сумма стл.1-2}={стл.3}+{стл.7}]</t>
  </si>
  <si>
    <t>Ф.F1s разд.6 стр.6 : [{сумма стл.1-2}={стл.3}+{стл.7}]</t>
  </si>
  <si>
    <t>Ф.F1s разд.6 стр.7 : [{сумма стл.1-2}={стл.3}+{стл.7}]</t>
  </si>
  <si>
    <t>Ф.F1s разд.6 стр.8 : [{сумма стл.1-2}={стл.3}+{стл.7}]</t>
  </si>
  <si>
    <t>Ф.F1s разд.6 стр.9 : [{сумма стл.1-2}={стл.3}+{стл.7}]</t>
  </si>
  <si>
    <t>170687</t>
  </si>
  <si>
    <t>Ф.F1s разд.9 стл.1 : [{стр.1}={сумма стр.2-5}]</t>
  </si>
  <si>
    <t>Ф.F1s разд.9 стл.10 : [{стр.1}={сумма стр.2-5}]</t>
  </si>
  <si>
    <t>Ф.F1s разд.9 стл.11 : [{стр.1}={сумма стр.2-5}]</t>
  </si>
  <si>
    <t>Ф.F1s разд.9 стл.12 : [{стр.1}={сумма стр.2-5}]</t>
  </si>
  <si>
    <t>Ф.F1s разд.9 стл.2 : [{стр.1}={сумма стр.2-5}]</t>
  </si>
  <si>
    <t>Ф.F1s разд.9 стл.3 : [{стр.1}={сумма стр.2-5}]</t>
  </si>
  <si>
    <t>Ф.F1s разд.9 стл.4 : [{стр.1}={сумма стр.2-5}]</t>
  </si>
  <si>
    <t>Ф.F1s разд.9 стл.5 : [{стр.1}={сумма стр.2-5}]</t>
  </si>
  <si>
    <t>Ф.F1s разд.9 стл.6 : [{стр.1}={сумма стр.2-5}]</t>
  </si>
  <si>
    <t>Ф.F1s разд.9 стл.7 : [{стр.1}={сумма стр.2-5}]</t>
  </si>
  <si>
    <t>Ф.F1s разд.9 стл.8 : [{стр.1}={сумма стр.2-5}]</t>
  </si>
  <si>
    <t>Ф.F1s разд.9 стл.9 : [{стр.1}={сумма стр.2-5}]</t>
  </si>
  <si>
    <t>170689</t>
  </si>
  <si>
    <t>{Ф.F1s разд.3 стл.1 сумма стр.1-18}={Ф.F1s разд.1 стл.12 стр.35}</t>
  </si>
  <si>
    <t>170690</t>
  </si>
  <si>
    <t>Ф.F1s разд.6 стл.1 : [{сумма стр.1-7}={стр.8}]</t>
  </si>
  <si>
    <t>Ф.F1s разд.6 стл.2 : [{сумма стр.1-7}={стр.8}]</t>
  </si>
  <si>
    <t>Ф.F1s разд.6 стл.3 : [{сумма стр.1-7}={стр.8}]</t>
  </si>
  <si>
    <t>Ф.F1s разд.6 стл.4 : [{сумма стр.1-7}={стр.8}]</t>
  </si>
  <si>
    <t>Ф.F1s разд.6 стл.5 : [{сумма стр.1-7}={стр.8}]</t>
  </si>
  <si>
    <t>Ф.F1s разд.6 стл.6 : [{сумма стр.1-7}={стр.8}]</t>
  </si>
  <si>
    <t>Ф.F1s разд.6 стл.7 : [{сумма стр.1-7}={стр.8}]</t>
  </si>
  <si>
    <t>170691</t>
  </si>
  <si>
    <t>Ф.F1s разд.9 стр.1 : [{стл.2}&gt;={стл.11}]</t>
  </si>
  <si>
    <t>Ф.F1s разд.9 стр.10 : [{стл.2}&gt;={стл.11}]</t>
  </si>
  <si>
    <t>Ф.F1s разд.9 стр.2 : [{стл.2}&gt;={стл.11}]</t>
  </si>
  <si>
    <t>Ф.F1s разд.9 стр.3 : [{стл.2}&gt;={стл.11}]</t>
  </si>
  <si>
    <t>Ф.F1s разд.9 стр.4 : [{стл.2}&gt;={стл.11}]</t>
  </si>
  <si>
    <t>Ф.F1s разд.9 стр.5 : [{стл.2}&gt;={стл.11}]</t>
  </si>
  <si>
    <t>Ф.F1s разд.9 стр.6 : [{стл.2}&gt;={стл.11}]</t>
  </si>
  <si>
    <t>Ф.F1s разд.9 стр.7 : [{стл.2}&gt;={стл.11}]</t>
  </si>
  <si>
    <t>Ф.F1s разд.9 стр.8 : [{стл.2}&gt;={стл.11}]</t>
  </si>
  <si>
    <t>Ф.F1s разд.9 стр.9 : [{стл.2}&gt;={стл.11}]</t>
  </si>
  <si>
    <t>170692</t>
  </si>
  <si>
    <t>Ф.F1s разд.12 стр.1 : [{стл.1}&lt;={стл.2}]</t>
  </si>
  <si>
    <t>Ф.F1s разд.12 стр.2 : [{стл.1}&lt;={стл.2}]</t>
  </si>
  <si>
    <t>Ф.F1s разд.12 стр.3 : [{стл.1}&lt;={стл.2}]</t>
  </si>
  <si>
    <t>Ф.F1s разд.12 стр.4 : [{стл.1}&lt;={стл.2}]</t>
  </si>
  <si>
    <t>Ф.F1s разд.12 стр.5 : [{стл.1}&lt;={стл.2}]</t>
  </si>
  <si>
    <t>170693</t>
  </si>
  <si>
    <t>Ф.F1s разд.10 стл.1 : [{стр.1}&gt;={стр.9}]</t>
  </si>
  <si>
    <t>Ф.F1s разд.10 стл.10 : [{стр.1}&gt;={стр.9}]</t>
  </si>
  <si>
    <t>Ф.F1s разд.10 стл.2 : [{стр.1}&gt;={стр.9}]</t>
  </si>
  <si>
    <t>Ф.F1s разд.10 стл.3 : [{стр.1}&gt;={стр.9}]</t>
  </si>
  <si>
    <t>Ф.F1s разд.10 стл.4 : [{стр.1}&gt;={стр.9}]</t>
  </si>
  <si>
    <t>Ф.F1s разд.10 стл.5 : [{стр.1}&gt;={стр.9}]</t>
  </si>
  <si>
    <t>Ф.F1s разд.10 стл.6 : [{стр.1}&gt;={стр.9}]</t>
  </si>
  <si>
    <t>Ф.F1s разд.10 стл.7 : [{стр.1}&gt;={стр.9}]</t>
  </si>
  <si>
    <t>Ф.F1s разд.10 стл.8 : [{стр.1}&gt;={стр.9}]</t>
  </si>
  <si>
    <t>Ф.F1s разд.10 стл.9 : [{стр.1}&gt;={стр.9}]</t>
  </si>
  <si>
    <t>170694</t>
  </si>
  <si>
    <t>Ф.F1s разд.1 стр.40 : [{стл.21}+{стл.24}={сумма стл.14-15}]</t>
  </si>
  <si>
    <t>170695</t>
  </si>
  <si>
    <t>Ф.F1s разд.6 стр.1 : [{стл.5}&lt;={стл.3}]</t>
  </si>
  <si>
    <t>Ф.F1s разд.6 стр.2 : [{стл.5}&lt;={стл.3}]</t>
  </si>
  <si>
    <t>Ф.F1s разд.6 стр.3 : [{стл.5}&lt;={стл.3}]</t>
  </si>
  <si>
    <t>Ф.F1s разд.6 стр.4 : [{стл.5}&lt;={стл.3}]</t>
  </si>
  <si>
    <t>Ф.F1s разд.6 стр.5 : [{стл.5}&lt;={стл.3}]</t>
  </si>
  <si>
    <t>Ф.F1s разд.6 стр.6 : [{стл.5}&lt;={стл.3}]</t>
  </si>
  <si>
    <t>Ф.F1s разд.6 стр.7 : [{стл.5}&lt;={стл.3}]</t>
  </si>
  <si>
    <t>Ф.F1s разд.6 стр.8 : [{стл.5}&lt;={стл.3}]</t>
  </si>
  <si>
    <t>Ф.F1s разд.6 стр.9 : [{стл.5}&lt;={стл.3}]</t>
  </si>
  <si>
    <t>170696</t>
  </si>
  <si>
    <t>Ф.F1s разд.3 стр.1 : [{стл.2}&lt;={стл.1}]</t>
  </si>
  <si>
    <t>Ф.F1s разд.3 стр.10 : [{стл.2}&lt;={стл.1}]</t>
  </si>
  <si>
    <t>Ф.F1s разд.3 стр.11 : [{стл.2}&lt;={стл.1}]</t>
  </si>
  <si>
    <t>Ф.F1s разд.3 стр.12 : [{стл.2}&lt;={стл.1}]</t>
  </si>
  <si>
    <t>Ф.F1s разд.3 стр.13 : [{стл.2}&lt;={стл.1}]</t>
  </si>
  <si>
    <t>Ф.F1s разд.3 стр.14 : [{стл.2}&lt;={стл.1}]</t>
  </si>
  <si>
    <t>Ф.F1s разд.3 стр.15 : [{стл.2}&lt;={стл.1}]</t>
  </si>
  <si>
    <t>Ф.F1s разд.3 стр.16 : [{стл.2}&lt;={стл.1}]</t>
  </si>
  <si>
    <t>Ф.F1s разд.3 стр.17 : [{стл.2}&lt;={стл.1}]</t>
  </si>
  <si>
    <t>Ф.F1s разд.3 стр.18 : [{стл.2}&lt;={стл.1}]</t>
  </si>
  <si>
    <t>Ф.F1s разд.3 стр.19 : [{стл.2}&lt;={стл.1}]</t>
  </si>
  <si>
    <t>Ф.F1s разд.3 стр.2 : [{стл.2}&lt;={стл.1}]</t>
  </si>
  <si>
    <t>Ф.F1s разд.3 стр.20 : [{стл.2}&lt;={стл.1}]</t>
  </si>
  <si>
    <t>Ф.F1s разд.3 стр.21 : [{стл.2}&lt;={стл.1}]</t>
  </si>
  <si>
    <t>Ф.F1s разд.3 стр.22 : [{стл.2}&lt;={стл.1}]</t>
  </si>
  <si>
    <t>Ф.F1s разд.3 стр.23 : [{стл.2}&lt;={стл.1}]</t>
  </si>
  <si>
    <t>Ф.F1s разд.3 стр.24 : [{стл.2}&lt;={стл.1}]</t>
  </si>
  <si>
    <t>Ф.F1s разд.3 стр.25 : [{стл.2}&lt;={стл.1}]</t>
  </si>
  <si>
    <t>Ф.F1s разд.3 стр.26 : [{стл.2}&lt;={стл.1}]</t>
  </si>
  <si>
    <t>Ф.F1s разд.3 стр.27 : [{стл.2}&lt;={стл.1}]</t>
  </si>
  <si>
    <t>Ф.F1s разд.3 стр.28 : [{стл.2}&lt;={стл.1}]</t>
  </si>
  <si>
    <t>Ф.F1s разд.3 стр.29 : [{стл.2}&lt;={стл.1}]</t>
  </si>
  <si>
    <t>Ф.F1s разд.3 стр.3 : [{стл.2}&lt;={стл.1}]</t>
  </si>
  <si>
    <t>Ф.F1s разд.3 стр.30 : [{стл.2}&lt;={стл.1}]</t>
  </si>
  <si>
    <t>Ф.F1s разд.3 стр.31 : [{стл.2}&lt;={стл.1}]</t>
  </si>
  <si>
    <t>Ф.F1s разд.3 стр.32 : [{стл.2}&lt;={стл.1}]</t>
  </si>
  <si>
    <t>Ф.F1s разд.3 стр.33 : [{стл.2}&lt;={стл.1}]</t>
  </si>
  <si>
    <t>Ф.F1s разд.3 стр.34 : [{стл.2}&lt;={стл.1}]</t>
  </si>
  <si>
    <t>Ф.F1s разд.3 стр.35 : [{стл.2}&lt;={стл.1}]</t>
  </si>
  <si>
    <t>Ф.F1s разд.3 стр.36 : [{стл.2}&lt;={стл.1}]</t>
  </si>
  <si>
    <t>Ф.F1s разд.3 стр.37 : [{стл.2}&lt;={стл.1}]</t>
  </si>
  <si>
    <t>Ф.F1s разд.3 стр.4 : [{стл.2}&lt;={стл.1}]</t>
  </si>
  <si>
    <t>Ф.F1s разд.3 стр.5 : [{стл.2}&lt;={стл.1}]</t>
  </si>
  <si>
    <t>Ф.F1s разд.3 стр.6 : [{стл.2}&lt;={стл.1}]</t>
  </si>
  <si>
    <t>Ф.F1s разд.3 стр.7 : [{стл.2}&lt;={стл.1}]</t>
  </si>
  <si>
    <t>Ф.F1s разд.3 стр.8 : [{стл.2}&lt;={стл.1}]</t>
  </si>
  <si>
    <t>Ф.F1s разд.3 стр.9 : [{стл.2}&lt;={стл.1}]</t>
  </si>
  <si>
    <t>170697</t>
  </si>
  <si>
    <t>{Ф.F1s разд.12 стл.1 стр.3}&lt;={Ф.F1s разд.1 стл.8 стр.35}</t>
  </si>
  <si>
    <t>170698</t>
  </si>
  <si>
    <t>Ф.F1s разд.9 стл.1 : [{стр.1}&gt;={стр.9}]</t>
  </si>
  <si>
    <t>Ф.F1s разд.9 стл.10 : [{стр.1}&gt;={стр.9}]</t>
  </si>
  <si>
    <t>Ф.F1s разд.9 стл.11 : [{стр.1}&gt;={стр.9}]</t>
  </si>
  <si>
    <t>Ф.F1s разд.9 стл.12 : [{стр.1}&gt;={стр.9}]</t>
  </si>
  <si>
    <t>Ф.F1s разд.9 стл.2 : [{стр.1}&gt;={стр.9}]</t>
  </si>
  <si>
    <t>Ф.F1s разд.9 стл.3 : [{стр.1}&gt;={стр.9}]</t>
  </si>
  <si>
    <t>Ф.F1s разд.9 стл.4 : [{стр.1}&gt;={стр.9}]</t>
  </si>
  <si>
    <t>Ф.F1s разд.9 стл.5 : [{стр.1}&gt;={стр.9}]</t>
  </si>
  <si>
    <t>Ф.F1s разд.9 стл.6 : [{стр.1}&gt;={стр.9}]</t>
  </si>
  <si>
    <t>Ф.F1s разд.9 стл.7 : [{стр.1}&gt;={стр.9}]</t>
  </si>
  <si>
    <t>Ф.F1s разд.9 стл.8 : [{стр.1}&gt;={стр.9}]</t>
  </si>
  <si>
    <t>Ф.F1s разд.9 стл.9 : [{стр.1}&gt;={стр.9}]</t>
  </si>
  <si>
    <t>170699</t>
  </si>
  <si>
    <t>Ф.F1s разд.13 стл.1 : [{сумма стр.1-4}={стр.5}]</t>
  </si>
  <si>
    <t>Ф.F1s разд.13 стл.2 : [{сумма стр.1-4}={стр.5}]</t>
  </si>
  <si>
    <t>170700</t>
  </si>
  <si>
    <t>Ф.F1s разд.1 стл.1 : [{стр.38}&lt;={стр.35}]</t>
  </si>
  <si>
    <t>Ф.F1s разд.1 стл.10 : [{стр.38}&lt;={стр.35}]</t>
  </si>
  <si>
    <t>Ф.F1s разд.1 стл.11 : [{стр.38}&lt;={стр.35}]</t>
  </si>
  <si>
    <t>Ф.F1s разд.1 стл.12 : [{стр.38}&lt;={стр.35}]</t>
  </si>
  <si>
    <t>Ф.F1s разд.1 стл.13 : [{стр.38}&lt;={стр.35}]</t>
  </si>
  <si>
    <t>Ф.F1s разд.1 стл.14 : [{стр.38}&lt;={стр.35}]</t>
  </si>
  <si>
    <t>Ф.F1s разд.1 стл.15 : [{стр.38}&lt;={стр.35}]</t>
  </si>
  <si>
    <t>Ф.F1s разд.1 стл.16 : [{стр.38}&lt;={стр.35}]</t>
  </si>
  <si>
    <t>Ф.F1s разд.1 стл.17 : [{стр.38}&lt;={стр.35}]</t>
  </si>
  <si>
    <t>Ф.F1s разд.1 стл.18 : [{стр.38}&lt;={стр.35}]</t>
  </si>
  <si>
    <t>Ф.F1s разд.1 стл.19 : [{стр.38}&lt;={стр.35}]</t>
  </si>
  <si>
    <t>Ф.F1s разд.1 стл.2 : [{стр.38}&lt;={стр.35}]</t>
  </si>
  <si>
    <t>Ф.F1s разд.1 стл.20 : [{стр.38}&lt;={стр.35}]</t>
  </si>
  <si>
    <t>Ф.F1s разд.1 стл.21 : [{стр.38}&lt;={стр.35}]</t>
  </si>
  <si>
    <t>Ф.F1s разд.1 стл.22 : [{стр.38}&lt;={стр.35}]</t>
  </si>
  <si>
    <t>Ф.F1s разд.1 стл.23 : [{стр.38}&lt;={стр.35}]</t>
  </si>
  <si>
    <t>Ф.F1s разд.1 стл.24 : [{стр.38}&lt;={стр.35}]</t>
  </si>
  <si>
    <t>Ф.F1s разд.1 стл.25 : [{стр.38}&lt;={стр.35}]</t>
  </si>
  <si>
    <t>Ф.F1s разд.1 стл.3 : [{стр.38}&lt;={стр.35}]</t>
  </si>
  <si>
    <t>Ф.F1s разд.1 стл.4 : [{стр.38}&lt;={стр.35}]</t>
  </si>
  <si>
    <t>Ф.F1s разд.1 стл.5 : [{стр.38}&lt;={стр.35}]</t>
  </si>
  <si>
    <t>Ф.F1s разд.1 стл.6 : [{стр.38}&lt;={стр.35}]</t>
  </si>
  <si>
    <t>Ф.F1s разд.1 стл.7 : [{стр.38}&lt;={стр.35}]</t>
  </si>
  <si>
    <t>Ф.F1s разд.1 стл.8 : [{стр.38}&lt;={стр.35}]</t>
  </si>
  <si>
    <t>Ф.F1s разд.1 стл.9 : [{стр.38}&lt;={стр.35}]</t>
  </si>
  <si>
    <t>170701</t>
  </si>
  <si>
    <t>Ф.F1s разд.11 стр.1 : [{стл.2}&lt;={стл.1}]</t>
  </si>
  <si>
    <t>Ф.F1s разд.11 стр.2 : [{стл.2}&lt;={стл.1}]</t>
  </si>
  <si>
    <t>Ф.F1s разд.11 стр.3 : [{стл.2}&lt;={стл.1}]</t>
  </si>
  <si>
    <t>Ф.F1s разд.11 стр.4 : [{стл.2}&lt;={стл.1}]</t>
  </si>
  <si>
    <t>Ф.F1s разд.11 стр.5 : [{стл.2}&lt;={стл.1}]</t>
  </si>
  <si>
    <t>170702</t>
  </si>
  <si>
    <t>Ф.F1s разд.9 стл.1 : [{стр.1}&gt;={стр.10}]</t>
  </si>
  <si>
    <t>Ф.F1s разд.9 стл.10 : [{стр.1}&gt;={стр.10}]</t>
  </si>
  <si>
    <t>Ф.F1s разд.9 стл.11 : [{стр.1}&gt;={стр.10}]</t>
  </si>
  <si>
    <t>Ф.F1s разд.9 стл.12 : [{стр.1}&gt;={стр.10}]</t>
  </si>
  <si>
    <t>Ф.F1s разд.9 стл.2 : [{стр.1}&gt;={стр.10}]</t>
  </si>
  <si>
    <t>Ф.F1s разд.9 стл.3 : [{стр.1}&gt;={стр.10}]</t>
  </si>
  <si>
    <t>Ф.F1s разд.9 стл.4 : [{стр.1}&gt;={стр.10}]</t>
  </si>
  <si>
    <t>Ф.F1s разд.9 стл.5 : [{стр.1}&gt;={стр.10}]</t>
  </si>
  <si>
    <t>Ф.F1s разд.9 стл.6 : [{стр.1}&gt;={стр.10}]</t>
  </si>
  <si>
    <t>Ф.F1s разд.9 стл.7 : [{стр.1}&gt;={стр.10}]</t>
  </si>
  <si>
    <t>Ф.F1s разд.9 стл.8 : [{стр.1}&gt;={стр.10}]</t>
  </si>
  <si>
    <t>Ф.F1s разд.9 стл.9 : [{стр.1}&gt;={стр.10}]</t>
  </si>
  <si>
    <t>170703</t>
  </si>
  <si>
    <t>Ф.F1s разд.1 стр.1 : [{стл.22}&lt;={сумма стл.3-4}]</t>
  </si>
  <si>
    <t>Ф.F1s разд.1 стр.10 : [{стл.22}&lt;={сумма стл.3-4}]</t>
  </si>
  <si>
    <t>Ф.F1s разд.1 стр.11 : [{стл.22}&lt;={сумма стл.3-4}]</t>
  </si>
  <si>
    <t>Ф.F1s разд.1 стр.12 : [{стл.22}&lt;={сумма стл.3-4}]</t>
  </si>
  <si>
    <t>Ф.F1s разд.1 стр.13 : [{стл.22}&lt;={сумма стл.3-4}]</t>
  </si>
  <si>
    <t>Ф.F1s разд.1 стр.14 : [{стл.22}&lt;={сумма стл.3-4}]</t>
  </si>
  <si>
    <t>Ф.F1s разд.1 стр.15 : [{стл.22}&lt;={сумма стл.3-4}]</t>
  </si>
  <si>
    <t>Ф.F1s разд.1 стр.16 : [{стл.22}&lt;={сумма стл.3-4}]</t>
  </si>
  <si>
    <t>Ф.F1s разд.1 стр.17 : [{стл.22}&lt;={сумма стл.3-4}]</t>
  </si>
  <si>
    <t>Ф.F1s разд.1 стр.18 : [{стл.22}&lt;={сумма стл.3-4}]</t>
  </si>
  <si>
    <t>Ф.F1s разд.1 стр.19 : [{стл.22}&lt;={сумма стл.3-4}]</t>
  </si>
  <si>
    <t>Ф.F1s разд.1 стр.2 : [{стл.22}&lt;={сумма стл.3-4}]</t>
  </si>
  <si>
    <t>Ф.F1s разд.1 стр.20 : [{стл.22}&lt;={сумма стл.3-4}]</t>
  </si>
  <si>
    <t>Ф.F1s разд.1 стр.21 : [{стл.22}&lt;={сумма стл.3-4}]</t>
  </si>
  <si>
    <t>Ф.F1s разд.1 стр.22 : [{стл.22}&lt;={сумма стл.3-4}]</t>
  </si>
  <si>
    <t>Ф.F1s разд.1 стр.23 : [{стл.22}&lt;={сумма стл.3-4}]</t>
  </si>
  <si>
    <t>Ф.F1s разд.1 стр.24 : [{стл.22}&lt;={сумма стл.3-4}]</t>
  </si>
  <si>
    <t>Ф.F1s разд.1 стр.25 : [{стл.22}&lt;={сумма стл.3-4}]</t>
  </si>
  <si>
    <t>Ф.F1s разд.1 стр.26 : [{стл.22}&lt;={сумма стл.3-4}]</t>
  </si>
  <si>
    <t>Ф.F1s разд.1 стр.27 : [{стл.22}&lt;={сумма стл.3-4}]</t>
  </si>
  <si>
    <t>Ф.F1s разд.1 стр.28 : [{стл.22}&lt;={сумма стл.3-4}]</t>
  </si>
  <si>
    <t>Ф.F1s разд.1 стр.29 : [{стл.22}&lt;={сумма стл.3-4}]</t>
  </si>
  <si>
    <t>Ф.F1s разд.1 стр.3 : [{стл.22}&lt;={сумма стл.3-4}]</t>
  </si>
  <si>
    <t>Ф.F1s разд.1 стр.30 : [{стл.22}&lt;={сумма стл.3-4}]</t>
  </si>
  <si>
    <t>Ф.F1s разд.1 стр.31 : [{стл.22}&lt;={сумма стл.3-4}]</t>
  </si>
  <si>
    <t>Ф.F1s разд.1 стр.32 : [{стл.22}&lt;={сумма стл.3-4}]</t>
  </si>
  <si>
    <t>Ф.F1s разд.1 стр.33 : [{стл.22}&lt;={сумма стл.3-4}]</t>
  </si>
  <si>
    <t>Ф.F1s разд.1 стр.34 : [{стл.22}&lt;={сумма стл.3-4}]</t>
  </si>
  <si>
    <t>Ф.F1s разд.1 стр.35 : [{стл.22}&lt;={сумма стл.3-4}]</t>
  </si>
  <si>
    <t>Ф.F1s разд.1 стр.36 : [{стл.22}&lt;={сумма стл.3-4}]</t>
  </si>
  <si>
    <t>Ф.F1s разд.1 стр.37 : [{стл.22}&lt;={сумма стл.3-4}]</t>
  </si>
  <si>
    <t>Ф.F1s разд.1 стр.38 : [{стл.22}&lt;={сумма стл.3-4}]</t>
  </si>
  <si>
    <t>Ф.F1s разд.1 стр.39 : [{стл.22}&lt;={сумма стл.3-4}]</t>
  </si>
  <si>
    <t>Ф.F1s разд.1 стр.4 : [{стл.22}&lt;={сумма стл.3-4}]</t>
  </si>
  <si>
    <t>Ф.F1s разд.1 стр.40 : [{стл.22}&lt;={сумма стл.3-4}]</t>
  </si>
  <si>
    <t>Ф.F1s разд.1 стр.41 : [{стл.22}&lt;={сумма стл.3-4}]</t>
  </si>
  <si>
    <t>Ф.F1s разд.1 стр.42 : [{стл.22}&lt;={сумма стл.3-4}]</t>
  </si>
  <si>
    <t>Ф.F1s разд.1 стр.43 : [{стл.22}&lt;={сумма стл.3-4}]</t>
  </si>
  <si>
    <t>Ф.F1s разд.1 стр.44 : [{стл.22}&lt;={сумма стл.3-4}]</t>
  </si>
  <si>
    <t>Ф.F1s разд.1 стр.45 : [{стл.22}&lt;={сумма стл.3-4}]</t>
  </si>
  <si>
    <t>Ф.F1s разд.1 стр.46 : [{стл.22}&lt;={сумма стл.3-4}]</t>
  </si>
  <si>
    <t>Ф.F1s разд.1 стр.47 : [{стл.22}&lt;={сумма стл.3-4}]</t>
  </si>
  <si>
    <t>Ф.F1s разд.1 стр.5 : [{стл.22}&lt;={сумма стл.3-4}]</t>
  </si>
  <si>
    <t>Ф.F1s разд.1 стр.6 : [{стл.22}&lt;={сумма стл.3-4}]</t>
  </si>
  <si>
    <t>Ф.F1s разд.1 стр.7 : [{стл.22}&lt;={сумма стл.3-4}]</t>
  </si>
  <si>
    <t>Ф.F1s разд.1 стр.8 : [{стл.22}&lt;={сумма стл.3-4}]</t>
  </si>
  <si>
    <t>Ф.F1s разд.1 стр.9 : [{стл.22}&lt;={сумма стл.3-4}]</t>
  </si>
  <si>
    <t>170704</t>
  </si>
  <si>
    <t>Ф.F1s разд.1 стр.1 : [{сумма стл.1-2}={стл.8}+{стл.10}]</t>
  </si>
  <si>
    <t>Ф.F1s разд.1 стр.10 : [{сумма стл.1-2}={стл.8}+{стл.10}]</t>
  </si>
  <si>
    <t>Ф.F1s разд.1 стр.11 : [{сумма стл.1-2}={стл.8}+{стл.10}]</t>
  </si>
  <si>
    <t>Ф.F1s разд.1 стр.12 : [{сумма стл.1-2}={стл.8}+{стл.10}]</t>
  </si>
  <si>
    <t>Ф.F1s разд.1 стр.13 : [{сумма стл.1-2}={стл.8}+{стл.10}]</t>
  </si>
  <si>
    <t>Ф.F1s разд.1 стр.14 : [{сумма стл.1-2}={стл.8}+{стл.10}]</t>
  </si>
  <si>
    <t>Ф.F1s разд.1 стр.15 : [{сумма стл.1-2}={стл.8}+{стл.10}]</t>
  </si>
  <si>
    <t>Ф.F1s разд.1 стр.16 : [{сумма стл.1-2}={стл.8}+{стл.10}]</t>
  </si>
  <si>
    <t>Ф.F1s разд.1 стр.17 : [{сумма стл.1-2}={стл.8}+{стл.10}]</t>
  </si>
  <si>
    <t>Ф.F1s разд.1 стр.18 : [{сумма стл.1-2}={стл.8}+{стл.10}]</t>
  </si>
  <si>
    <t>Ф.F1s разд.1 стр.19 : [{сумма стл.1-2}={стл.8}+{стл.10}]</t>
  </si>
  <si>
    <t>Ф.F1s разд.1 стр.2 : [{сумма стл.1-2}={стл.8}+{стл.10}]</t>
  </si>
  <si>
    <t>Ф.F1s разд.1 стр.20 : [{сумма стл.1-2}={стл.8}+{стл.10}]</t>
  </si>
  <si>
    <t>Ф.F1s разд.1 стр.21 : [{сумма стл.1-2}={стл.8}+{стл.10}]</t>
  </si>
  <si>
    <t>Ф.F1s разд.1 стр.22 : [{сумма стл.1-2}={стл.8}+{стл.10}]</t>
  </si>
  <si>
    <t>Ф.F1s разд.1 стр.23 : [{сумма стл.1-2}={стл.8}+{стл.10}]</t>
  </si>
  <si>
    <t>Ф.F1s разд.1 стр.24 : [{сумма стл.1-2}={стл.8}+{стл.10}]</t>
  </si>
  <si>
    <t>Ф.F1s разд.1 стр.25 : [{сумма стл.1-2}={стл.8}+{стл.10}]</t>
  </si>
  <si>
    <t>Ф.F1s разд.1 стр.26 : [{сумма стл.1-2}={стл.8}+{стл.10}]</t>
  </si>
  <si>
    <t>Ф.F1s разд.1 стр.27 : [{сумма стл.1-2}={стл.8}+{стл.10}]</t>
  </si>
  <si>
    <t>Ф.F1s разд.1 стр.28 : [{сумма стл.1-2}={стл.8}+{стл.10}]</t>
  </si>
  <si>
    <t>Ф.F1s разд.1 стр.29 : [{сумма стл.1-2}={стл.8}+{стл.10}]</t>
  </si>
  <si>
    <t>Ф.F1s разд.1 стр.3 : [{сумма стл.1-2}={стл.8}+{стл.10}]</t>
  </si>
  <si>
    <t>Ф.F1s разд.1 стр.30 : [{сумма стл.1-2}={стл.8}+{стл.10}]</t>
  </si>
  <si>
    <t>Ф.F1s разд.1 стр.31 : [{сумма стл.1-2}={стл.8}+{стл.10}]</t>
  </si>
  <si>
    <t>Ф.F1s разд.1 стр.32 : [{сумма стл.1-2}={стл.8}+{стл.10}]</t>
  </si>
  <si>
    <t>Ф.F1s разд.1 стр.33 : [{сумма стл.1-2}={стл.8}+{стл.10}]</t>
  </si>
  <si>
    <t>Ф.F1s разд.1 стр.34 : [{сумма стл.1-2}={стл.8}+{стл.10}]</t>
  </si>
  <si>
    <t>Ф.F1s разд.1 стр.35 : [{сумма стл.1-2}={стл.8}+{стл.10}]</t>
  </si>
  <si>
    <t>Ф.F1s разд.1 стр.36 : [{сумма стл.1-2}={стл.8}+{стл.10}]</t>
  </si>
  <si>
    <t>Ф.F1s разд.1 стр.37 : [{сумма стл.1-2}={стл.8}+{стл.10}]</t>
  </si>
  <si>
    <t>Ф.F1s разд.1 стр.38 : [{сумма стл.1-2}={стл.8}+{стл.10}]</t>
  </si>
  <si>
    <t>Ф.F1s разд.1 стр.4 : [{сумма стл.1-2}={стл.8}+{стл.10}]</t>
  </si>
  <si>
    <t>Ф.F1s разд.1 стр.5 : [{сумма стл.1-2}={стл.8}+{стл.10}]</t>
  </si>
  <si>
    <t>Ф.F1s разд.1 стр.6 : [{сумма стл.1-2}={стл.8}+{стл.10}]</t>
  </si>
  <si>
    <t>Ф.F1s разд.1 стр.7 : [{сумма стл.1-2}={стл.8}+{стл.10}]</t>
  </si>
  <si>
    <t>Ф.F1s разд.1 стр.8 : [{сумма стл.1-2}={стл.8}+{стл.10}]</t>
  </si>
  <si>
    <t>Ф.F1s разд.1 стр.9 : [{сумма стл.1-2}={стл.8}+{стл.10}]</t>
  </si>
  <si>
    <t>170705</t>
  </si>
  <si>
    <t>Ф.F1s разд.12 стр.1 : [({стл.1}=0 И {стл.2}=0) ИЛИ ({стл.1}&gt;0 И {стл.2}&gt;0)]</t>
  </si>
  <si>
    <t>(r,w,s,g,v) сумма строк 1-7 граф 1-7 д.б равна сумме граф 1-7 строки 8</t>
  </si>
  <si>
    <t>(r,w,s,g,v) Раздел 1 по стр.40 сумма гр.19,22 д.б. равна сумме гр.3,4 (дела с особым порядком должны иметь результат с приговором или прекращением дела)</t>
  </si>
  <si>
    <t xml:space="preserve">(r,w,s,g,v) Рассмотрение дел единолично и коллегией фед.судей в сумме д.б. равно рассмотрению дел всего по всем графам </t>
  </si>
  <si>
    <t>(r,w,s,g,v) разд.4 Материалы по сост. частн. обвинен. удовлетворенные д.б. меньше или равны поступившим делам ч/о (по гр.11 поступило по лицам больше только за счет лиц, по которым были приняты заявления о преступлении (встречные от обвиняемого при рассмотрении уголовного дела, и заявление как отдельный материал не регистрировалось))</t>
  </si>
  <si>
    <t>(r,w,s,g,v) разд.4 Наказание в виде принудительных работ закон. временно не назначается (при нарушении данного ФЛК подтвердить судебным актом)</t>
  </si>
  <si>
    <t>(r,w,s,g,v) разд.2 изменена квалификация осужденных д.б. меньше или равна общему числу осужденных</t>
  </si>
  <si>
    <t>(r,w,s,g,v) разд.9 гр.7 д.б. больше или равно гр.8 по всем стр.</t>
  </si>
  <si>
    <t>(r,w,s,g,v) Число дел с участием н/л должно быть меньше или равно общему числу дел.</t>
  </si>
  <si>
    <t xml:space="preserve">(r,w,s,g,v) разд.3 Совершивших преступления несовершеннолетних д.б.меньше или равно общему числу осужденных несовершеннолетних </t>
  </si>
  <si>
    <t>(r,w,s,g,v) разд.10 гр.9 д.б. больше или равна разд.10 гр.10 по всем стр.</t>
  </si>
  <si>
    <t>(r,w,s,g,v) разд.5 гр.1 стр.5 д.б. меньше или равна разд.4 гр.2 стр.19</t>
  </si>
  <si>
    <t>(r,w,s,g,v) раздел 12 гр.1 меньше или равна гр.2 по всем строкам</t>
  </si>
  <si>
    <t>(r,w,s,g,v) Сумма остатка и поступивших дел д.б. равна сумме оконченных дел и остатку на конец отчетного периода</t>
  </si>
  <si>
    <t>(r,w,s,g,v) разд.3 По всем строкам графа 2 д.б. меньше или равна графе 1</t>
  </si>
  <si>
    <t>(r,w,s,g,v) раздел 6 ст. 5 по всем стр. должен быть меньше или равен ст. 3 по всем строкам</t>
  </si>
  <si>
    <t>(r,w,s,g,v) разд.9 гр.1 д.б. больше или равно гр.3 по всем стр.</t>
  </si>
  <si>
    <t>(r,w,s,g,v) разд.12 стр.5 по всем графам &lt;= стр.4 по всем графам</t>
  </si>
  <si>
    <t>(r,w,s,g,v) разд.11 гр.2 стр. 1-5 &lt;= гр.1 стр. 1-5</t>
  </si>
  <si>
    <t>(r,w,s,g,v) разд.9 При направлении отчета требуется представить отсканированное определение суда для направления в ВС РФ (возраст привлеченного лица менее 18 лет на момент рассмотрения)</t>
  </si>
  <si>
    <t>(r,w,s,v,g) разд.13 сумма стр.1-4 равна стр.5</t>
  </si>
  <si>
    <t>(r,w,s,g,v) разд.5 гр.1 стр.1 д.б. меньше или равна разд.4 гр.3 стр.19</t>
  </si>
  <si>
    <t>(r,w,s,g,v) разд.2 неприостановленные, находящиеся в производстве с мерой пресечения в виде заключения под стражу д.б. меньше или равны находящимся в производстве свыше 1,5 мес. до 3 мес.</t>
  </si>
  <si>
    <t>(r,w,s,g,v) разд.10 гр.1 д.б. больше или равна разд.10 гр.7 по всем стр.</t>
  </si>
  <si>
    <t>(r,w,s,g,v) разд.4 По всем графам сумма строк 1-69 д.б. равна строке 70</t>
  </si>
  <si>
    <t>(r,w,s,g,v) разд.5 гр.1 стр.4 д.б. меньше или равна разд.4 гр.2 стр.54</t>
  </si>
  <si>
    <t>(r,w,s,g,v) разд.9 стр.1 д.б. больше или равна разд.9 стр.8 по всем гр.</t>
  </si>
  <si>
    <t>(r,w,s,g,v) разд.10 гр.1 стр.1 д.б. больше или равно разд.10 гр.1 стр.8</t>
  </si>
  <si>
    <t>(r,w,s,v,g) 2015 разд.3 стр.35 меньше или равна суммы строк 36 и 37</t>
  </si>
  <si>
    <t>(r,w,s,g,v) разд.4 Сумма граф 2 и 3 по всем строкам д.б. меньше или равна графе 1</t>
  </si>
  <si>
    <t>(r,w,s,g,v) Окончено состоит из с вынесением приговора, прекращ., принуд.меры, возвращ, подсудность</t>
  </si>
  <si>
    <t>(r,w,s,g,v) Разд. 10 гр. 10 стр. 1 д.б. равна разд. 4 гр. 4 стр. 20</t>
  </si>
  <si>
    <t>(r,w,s,g,v) разд.10 гр.2 стр.1 д.б. равно раз.4 гр.2 стр.20</t>
  </si>
  <si>
    <t>(r,w,s,g,v) разд.9 гр.1 д.б. больше или равно гр.2 по всем стр.</t>
  </si>
  <si>
    <t>(r,w,s,g,v) разд.2 неприостановленные, находящиеся в производстве с мерой пресечения в виде заключения под стражу д.б. меньше или равны находящимся в производстве свыше 1года до 2-х лет</t>
  </si>
  <si>
    <t>(r,w,s,g,v) разд.11 сумма стр. 1-5 гр.1 &lt;= разд.1 сумме гр. 3-5 стр.35</t>
  </si>
  <si>
    <t xml:space="preserve">(r,w,s,g,v) разд.3 направлены могут быть в специальные воспитальные учреждения закрытого типа только несовершеннолетних, поэтому графа 1 д.б. равна графе 2 </t>
  </si>
  <si>
    <t>(r,w,s,g,v) разд.9 гр.1 д.б. больше или равно гр.9 по всем стр.</t>
  </si>
  <si>
    <t>(r,w,s,g,v) Раздел 1 гр.9 д.б. меньше или равна гр.8 по всем срокам</t>
  </si>
  <si>
    <t>(r,w,s,g,v) разд.10 гр.1 стр.1 д.б. больше или равно разд.10 гр.1 стр.9</t>
  </si>
  <si>
    <t>(r,w,s,g,v) разд.11 сумма стр. 1-5 гр.4 &lt;= разд.1 гр.10 стр.35</t>
  </si>
  <si>
    <t>(r,w,s,g,v) разд.9 гр.1 д.б. больше или равно гр.4 по всем стр.</t>
  </si>
  <si>
    <t xml:space="preserve">(r,w,s,g,v) разд.4 гр.1 стр.18 д.б. равно разд.9 по стр.1 сумме гр.1 и 6 </t>
  </si>
  <si>
    <t>(r,w,s,g,v) разд.9 стр.1 д.б. больше или равна разд.9 стр.9 по всем гр.</t>
  </si>
  <si>
    <t>(r,w,s,v,g) разд.14 стр.3 гр.4 меньше или равна разд.4 стр.42 гр.1</t>
  </si>
  <si>
    <t>(r,w,s,g,v) сумма строк 44-47 по всем графам д.б. равна строке 35 по всем графам</t>
  </si>
  <si>
    <t>(r,w,s,g,v) раздел 6 ст. 6 стр. 8 должен быть равен ст. 5 стр. 9</t>
  </si>
  <si>
    <t>(r,w,s,g,v) Число лиц, по поступившим делам д.б. больше или равно количеству поступивших дел</t>
  </si>
  <si>
    <t>(r,w,s,g,v) разд.2 изменена квалификация по лицам по прекращенным делам д.б. меньше или равна общему числу лиц, в отношении кот. дела прекращены</t>
  </si>
  <si>
    <t>(r,w,s,g,v) Разд. 9 гр.10 стр.1 д.б. равна разд. 4 гр. 4 стр. 18</t>
  </si>
  <si>
    <t>(r,w,s,g,v) Сумма по строкам с 1-34 по всем графам должна быть равна строке "Всего"</t>
  </si>
  <si>
    <t>(r,w,s,g,v) разд.2 взято под стражу судом д.б. меньше, чем общее число осужденных</t>
  </si>
  <si>
    <t>(r,w,s,g,v) Раздел 1 гр.19 д.б.меньше или равна гр.3,4 по всем срокам</t>
  </si>
  <si>
    <t xml:space="preserve">(r,w,s,g,v) раздел 6 стр. 8 гр. 3= р. 4 стр. 1 гр. 1 </t>
  </si>
  <si>
    <t xml:space="preserve">(r,w,s,g,v) разд.3 совершивших преступления (женщины,безработные и т.д.) д.б. меньше или равно общему числу осужденных </t>
  </si>
  <si>
    <t>(r,w,s,g,v) разд.2 кол-во приостановленных дел д.б. меньше или равны общему числу неоконченных дел</t>
  </si>
  <si>
    <t>(r,w,s,g,v) разд.3 Основные меры наказания и освобождение от наказания в отношении несовершеннолетних д.б. равно общему числу осужденных несовершеннолетних</t>
  </si>
  <si>
    <t>(r,w,s,g,v) разд. 4 стр. 35 гр. 2 должна быть равна гр. 4</t>
  </si>
  <si>
    <t>(r,w,s,g,v) разд.10 при направлении отчета требуется представить отсканированное определение суда для направления в ВС РФ (возраст привлеченного лица менее 18 лет на момент рассмотрения)</t>
  </si>
  <si>
    <t>(r,w,s,g,v) Раздел 1 по стр.40 сумма гр.21,24 д.б. равна сумме гр.14,15 (число лиц, по кот. прекр. дела по стр.40 особый пор. д.б. равны сумме лиц по прекр. делам по основаниям особого порядка)</t>
  </si>
  <si>
    <t>(r,w,s,g,v) разд.5 гр.1 стр.3 д.б. меньше или равна разд.4 гр.2 стр.19</t>
  </si>
  <si>
    <t>(r,w,s,g,v) разд.12 сумма стр. 1-2 гр.1 &lt;= разд.1 гр.8 стр.35</t>
  </si>
  <si>
    <t>(r,w,s,g,v) раздел 6 гр. 6 стр. 8 = разделу 4 гр. 4 стр.1</t>
  </si>
  <si>
    <t>(r,w,s,g,v) разд.3 стр.31 д.б.меньше или равна стр. 30 по всем графам</t>
  </si>
  <si>
    <t>(r,w,s,g,v) разд.10 стр.1 равна разд.10 сумме стр. 2-5 по всем гр.</t>
  </si>
  <si>
    <t xml:space="preserve">(r,w,s,g,v) разд.4 гр.1 стр.20 д.б.  равно разд.10 по  стр. 1 сумме гр1 и 6 </t>
  </si>
  <si>
    <t>(r,w,s,g,v) разд.2 поступивших повторно дел не может быть больше поступивших дел в отчетном периоде</t>
  </si>
  <si>
    <t>(r,w,s,g,v) разд.9 гр.1 д.б. больше или равно гр.5 по всем стр.</t>
  </si>
  <si>
    <t>(r,w,s,g,v) разд.11 сумма стр.1-5 гр.4 &gt;= сумме стр.11,13,15,17-18 гр.1 разд.2</t>
  </si>
  <si>
    <t>(r,w,s,g,v) разд.9 стр.1 д.б. больше или равна разд.9 стр.6 по всем гр.</t>
  </si>
  <si>
    <t>(r,w,s,g,v) разд.10 гр.1 стр.1 д.б. больше или равно разд.10 гр.1 стр.7</t>
  </si>
  <si>
    <t xml:space="preserve">(r,w,s,g,v) разд.2 сумма стр.8+11+13+15+17+18 приостановленных дел, находящихся от 1,5 мес. и свыше 3 лет д.б.меньше или равна общему числу неоконченных дел   </t>
  </si>
  <si>
    <t>(r,w,s,g,v) Раздел 12 если гр.1 содержит значение показателя, то и гр.2 его содержит</t>
  </si>
  <si>
    <t>(r,w,s,g,v) разд.4 По всем строкам графа 4 д.б. меньше или равна графе 2</t>
  </si>
  <si>
    <t>(r,w,s,g,v) разд.9 гр.2 д.б. больше или равно гр.12 по всем стр.</t>
  </si>
  <si>
    <t>(r,w,s,g,v) Число дел с обвинительным актом д.б.меньше или равно общему числу дел</t>
  </si>
  <si>
    <t>(r,w,s,g,v) Раздел 1 гр.22 д.б.меньше или равна гр.3,4 по всем срокам</t>
  </si>
  <si>
    <t>(r,w,s,g,v) Сумма граф 3-5 должна быть меньше или равна сумме гр.12-16 по итоговой строке</t>
  </si>
  <si>
    <t>(r,w,s,g,v) разд.9 стр.1 д.б. больше или равна разд.9 стр.10 по всем гр.</t>
  </si>
  <si>
    <t>(r,w,s,g,v) раздел 6 гр. 6 стр. 8 должна быть равна гр. 6 стр. 9</t>
  </si>
  <si>
    <t>(r,w,s,g,v) разд.10 гр.7 д.б. больше или равна разд.10 гр.8 по всем стр.</t>
  </si>
  <si>
    <t>(r,w,s,g,v) разд.11 сумма стр. 1-5 гр.1 + сумма стр. 1-5 гр.3 &gt;= сумме стр. 1-5 гр.1 разд.2</t>
  </si>
  <si>
    <t>(r,w,s,g,v) разд.14 для гр.1-11 стр.5 д.б. равна сумме стр.1 и 3</t>
  </si>
  <si>
    <t>(r,w,s,v,g) разд.14 стр.1 гр.4 меньше или равна разд.4 стр.6 гр.1</t>
  </si>
  <si>
    <t>(r,w,s,g,v) разд.6 сумма строк 1-9 граф 1-2 д.б. равна сумме строк 1-9 графы 3 и сумме строк 1-9 графы 7</t>
  </si>
  <si>
    <t>(r,w,s,g,v) Проверка заполняемости раздела 4</t>
  </si>
  <si>
    <t>(r,w,s,g,v) разд.2 неприостановленные, находящиеся в производстве д.б. меньше или равны неоконченным делам с мерой пресечения в виде заключения под стражу</t>
  </si>
  <si>
    <t>(r,w,s,g,v) разд.2 по всем строкам графа 2 д.б. меньше или равна по всем строкам графе 1</t>
  </si>
  <si>
    <t xml:space="preserve">(r,w,s,g,v) разд.2 неприостановленные, находящиеся в производстве с мерой пресечения  в виде заключения под стражу д.б. меньше или равны находящимся в производстве свыше 3 мес. до 1 года     </t>
  </si>
  <si>
    <t xml:space="preserve">(r,w,s,g,v) Число подстражных дел д.б.меньше или равно общему числу дел </t>
  </si>
  <si>
    <t>(r,w,s,g,v) Раздел 1 по стр.40 сумма гр.20,23 д.б. равна гр.12 (число осуж. по стр.40 особый порядок д.б. равны сумме осуж. по основаниям особого порядка)</t>
  </si>
  <si>
    <t>(r,w,s,g,v) разд.5 гр.1 стр.2 д.б. меньше или равна разд.4 гр.3 стр.64</t>
  </si>
  <si>
    <t>(r,w,s,g,v) раздел 6 сумма ст.1 и 2=сумме ст.3 и 7 по всем строкам</t>
  </si>
  <si>
    <t>(r,w,s,g,v) Раздел 1 (показатели по особому порядку судебного разбирательства д.б. равны по итоговой строке и строке особого порядка)</t>
  </si>
  <si>
    <t>(r,w,s,v,g) 2015 Показатель не выделяется</t>
  </si>
  <si>
    <t>Значения элементов</t>
  </si>
  <si>
    <t>(r,w,s,g,v) Вынесено с приговором д.б. меньше или равно осужденным и оправданным</t>
  </si>
  <si>
    <t>(r,w,s,g,v) разд.11 на лист ФЛК Информационный внести справку о нахождении дела на рассмотрении в судебной системе свыше 3 лет</t>
  </si>
  <si>
    <t>(r,w,s,g,v) разд.2 стр.36 должна быть меньше гр.18 стр. 35 раздела 1</t>
  </si>
  <si>
    <t>(r,w,s,g,v) Количество подстражных по разделам 1 и 2 должно быть равно количеству осужденных к лишению свободы р.3 (вв. для контроля заполнения показателей)</t>
  </si>
  <si>
    <r>
      <t xml:space="preserve">Раздел 12. Состав участников судебного разбирательства
</t>
    </r>
    <r>
      <rPr>
        <b/>
        <sz val="14"/>
        <color indexed="8"/>
        <rFont val="Times New Roman"/>
        <family val="1"/>
      </rPr>
      <t xml:space="preserve">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t>
    </r>
  </si>
  <si>
    <t>Раздел 13. Использование видеоконференц-связи в судебных заседаниях при рассмотрении уголовных дел и материалов 
по I инстанции</t>
  </si>
  <si>
    <t>170307</t>
  </si>
  <si>
    <t>Ф.F1s разд.1 стр.1 : [{стл.20}=0]</t>
  </si>
  <si>
    <t>(s) должно быть равно нулю</t>
  </si>
  <si>
    <t>Ф.F1s разд.1 стр.1 : [{стл.21}=0]</t>
  </si>
  <si>
    <t>170309</t>
  </si>
  <si>
    <t>Ф.F1s разд.1 стр.16 : [{стл.20}=0]</t>
  </si>
  <si>
    <t>Ф.F1s разд.1 стр.16 : [{стл.21}=0]</t>
  </si>
  <si>
    <t>170310</t>
  </si>
  <si>
    <t>Ф.F1s разд.1 стр.32 : [{стл.1}=0]</t>
  </si>
  <si>
    <t>Ф.F1s разд.1 стр.32 : [{стл.10}=0]</t>
  </si>
  <si>
    <t>Ф.F1s разд.1 стр.32 : [{стл.11}=0]</t>
  </si>
  <si>
    <t>Ф.F1s разд.1 стр.32 : [{стл.12}=0]</t>
  </si>
  <si>
    <t>Ф.F1s разд.1 стр.32 : [{стл.13}=0]</t>
  </si>
  <si>
    <t>Ф.F1s разд.1 стр.32 : [{стл.14}=0]</t>
  </si>
  <si>
    <t>Ф.F1s разд.1 стр.32 : [{стл.15}=0]</t>
  </si>
  <si>
    <t>Ф.F1s разд.1 стр.32 : [{стл.16}=0]</t>
  </si>
  <si>
    <t>Ф.F1s разд.1 стр.32 : [{стл.17}=0]</t>
  </si>
  <si>
    <t>Ф.F1s разд.1 стр.32 : [{стл.18}=0]</t>
  </si>
  <si>
    <t>Ф.F1s разд.1 стр.32 : [{стл.19}=0]</t>
  </si>
  <si>
    <t>Ф.F1s разд.1 стр.32 : [{стл.2}=0]</t>
  </si>
  <si>
    <t>Ф.F1s разд.1 стр.32 : [{стл.20}=0]</t>
  </si>
  <si>
    <t>Ф.F1s разд.1 стр.32 : [{стл.21}=0]</t>
  </si>
  <si>
    <t>Ф.F1s разд.1 стр.32 : [{стл.22}=0]</t>
  </si>
  <si>
    <t>Ф.F1s разд.1 стр.32 : [{стл.23}=0]</t>
  </si>
  <si>
    <t>Ф.F1s разд.1 стр.32 : [{стл.24}=0]</t>
  </si>
  <si>
    <t>Ф.F1s разд.1 стр.32 : [{стл.25}=0]</t>
  </si>
  <si>
    <t>Ф.F1s разд.1 стр.32 : [{стл.3}=0]</t>
  </si>
  <si>
    <t>Ф.F1s разд.1 стр.32 : [{стл.4}=0]</t>
  </si>
  <si>
    <t>Ф.F1s разд.1 стр.32 : [{стл.5}=0]</t>
  </si>
  <si>
    <t>Ф.F1s разд.1 стр.32 : [{стл.6}=0]</t>
  </si>
  <si>
    <t>Ф.F1s разд.1 стр.32 : [{стл.7}=0]</t>
  </si>
  <si>
    <t>Ф.F1s разд.1 стр.32 : [{стл.8}=0]</t>
  </si>
  <si>
    <t>Ф.F1s разд.1 стр.32 : [{стл.9}=0]</t>
  </si>
  <si>
    <t>170311</t>
  </si>
  <si>
    <t>Ф.F1s разд.1 стр.33 : [{стл.1}=0]</t>
  </si>
  <si>
    <t>Ф.F1s разд.1 стр.33 : [{стл.10}=0]</t>
  </si>
  <si>
    <t>Ф.F1s разд.1 стр.33 : [{стл.2}=0]</t>
  </si>
  <si>
    <t>Ф.F1s разд.1 стр.33 : [{стл.3}=0]</t>
  </si>
  <si>
    <t>Ф.F1s разд.1 стр.33 : [{стл.4}=0]</t>
  </si>
  <si>
    <t>Ф.F1s разд.1 стр.33 : [{стл.5}=0]</t>
  </si>
  <si>
    <t>Ф.F1s разд.1 стр.33 : [{стл.6}=0]</t>
  </si>
  <si>
    <t>Ф.F1s разд.1 стр.33 : [{стл.7}=0]</t>
  </si>
  <si>
    <t>Ф.F1s разд.1 стр.33 : [{стл.8}=0]</t>
  </si>
  <si>
    <t>Ф.F1s разд.1 стр.33 : [{стл.9}=0]</t>
  </si>
  <si>
    <t>170313</t>
  </si>
  <si>
    <t>Ф.F1s разд.1 стр.36 : [{стл.19}=0]</t>
  </si>
  <si>
    <t>Ф.F1s разд.1 стр.36 : [{стл.20}=0]</t>
  </si>
  <si>
    <t>Ф.F1s разд.1 стр.36 : [{стл.21}=0]</t>
  </si>
  <si>
    <t>Ф.F1s разд.1 стр.36 : [{стл.22}=0]</t>
  </si>
  <si>
    <t>Ф.F1s разд.1 стр.36 : [{стл.23}=0]</t>
  </si>
  <si>
    <t>Ф.F1s разд.1 стр.36 : [{стл.24}=0]</t>
  </si>
  <si>
    <t>170315</t>
  </si>
  <si>
    <t>Ф.F1s разд.1 стр.40 : [{стл.5}=0]</t>
  </si>
  <si>
    <t>170316</t>
  </si>
  <si>
    <t>Ф.F1s разд.1 стр.40 : [{стл.13}=0]</t>
  </si>
  <si>
    <t>170317</t>
  </si>
  <si>
    <t>Ф.F1s разд.1 стр.40 : [{стл.16}=0]</t>
  </si>
  <si>
    <t>170320</t>
  </si>
  <si>
    <t>Ф.F1s разд.1 стр.42 : [{стл.19}=0]</t>
  </si>
  <si>
    <t>Ф.F1s разд.1 стр.42 : [{стл.20}=0]</t>
  </si>
  <si>
    <t>Ф.F1s разд.1 стр.42 : [{стл.21}=0]</t>
  </si>
  <si>
    <t>170322</t>
  </si>
  <si>
    <t>Ф.F1s разд.1 стр.43 : [{стл.5}=0]</t>
  </si>
  <si>
    <t>170323</t>
  </si>
  <si>
    <t>Ф.F1s разд.1 стр.43 : [{стл.16}=0]</t>
  </si>
  <si>
    <t>170324</t>
  </si>
  <si>
    <t>Ф.F1s разд.1 стр.43 : [{стл.19}=0]</t>
  </si>
  <si>
    <t>Ф.F1s разд.1 стр.43 : [{стл.20}=0]</t>
  </si>
  <si>
    <t>Ф.F1s разд.1 стр.43 : [{стл.21}=0]</t>
  </si>
  <si>
    <t>Ф.F1s разд.1 стр.43 : [{стл.22}=0]</t>
  </si>
  <si>
    <t>Ф.F1s разд.1 стр.43 : [{стл.23}=0]</t>
  </si>
  <si>
    <t>Ф.F1s разд.1 стр.43 : [{стл.24}=0]</t>
  </si>
  <si>
    <t>Ф.F1s разд.12 стр.2 : [({стл.1}=0 И {стл.2}=0) ИЛИ ({стл.1}&gt;0 И {стл.2}&gt;0)]</t>
  </si>
  <si>
    <t>Ф.F1s разд.12 стр.3 : [({стл.1}=0 И {стл.2}=0) ИЛИ ({стл.1}&gt;0 И {стл.2}&gt;0)]</t>
  </si>
  <si>
    <t>Ф.F1s разд.12 стр.4 : [({стл.1}=0 И {стл.2}=0) ИЛИ ({стл.1}&gt;0 И {стл.2}&gt;0)]</t>
  </si>
  <si>
    <t>Ф.F1s разд.12 стр.5 : [({стл.1}=0 И {стл.2}=0) ИЛИ ({стл.1}&gt;0 И {стл.2}&gt;0)]</t>
  </si>
  <si>
    <t>170706</t>
  </si>
  <si>
    <t>{Ф.F1s разд.5 стл.1 стр.5}&lt;={Ф.F1s разд.4 стл.2 стр.19}</t>
  </si>
  <si>
    <t>170707</t>
  </si>
  <si>
    <t>{Ф.F1s разд.2 стл.1 сумма стр.1-5}&lt;={Ф.F1s разд.1 стл.8 стр.35}</t>
  </si>
  <si>
    <t>170708</t>
  </si>
  <si>
    <t>Ф.F1s разд.12 стл.1 : [{стр.5}&lt;={стр.4}]</t>
  </si>
  <si>
    <t>Ф.F1s разд.12 стл.2 : [{стр.5}&lt;={стр.4}]</t>
  </si>
  <si>
    <t>170709</t>
  </si>
  <si>
    <t>{Ф.F1s разд.4 стл.2 сумма стр.37-38}&lt;={Ф.F1s разд.1 стл.11 стр.32}</t>
  </si>
  <si>
    <t>170710</t>
  </si>
  <si>
    <t>Ф.F1s разд.3 стл.1 : [{стр.35}&lt;={стр.3}]</t>
  </si>
  <si>
    <t>Ф.F1s разд.3 стл.2 : [{стр.35}&lt;={стр.3}]</t>
  </si>
  <si>
    <t>170712</t>
  </si>
  <si>
    <t>Ф.F1s разд.9 стр.1 : [{стл.1}&gt;={стл.5}]</t>
  </si>
  <si>
    <t>Ф.F1s разд.9 стр.10 : [{стл.1}&gt;={стл.5}]</t>
  </si>
  <si>
    <t>Ф.F1s разд.9 стр.2 : [{стл.1}&gt;={стл.5}]</t>
  </si>
  <si>
    <t>Ф.F1s разд.9 стр.3 : [{стл.1}&gt;={стл.5}]</t>
  </si>
  <si>
    <t>Ф.F1s разд.9 стр.4 : [{стл.1}&gt;={стл.5}]</t>
  </si>
  <si>
    <t>Ф.F1s разд.9 стр.5 : [{стл.1}&gt;={стл.5}]</t>
  </si>
  <si>
    <t>Ф.F1s разд.9 стр.6 : [{стл.1}&gt;={стл.5}]</t>
  </si>
  <si>
    <t>Ф.F1s разд.9 стр.7 : [{стл.1}&gt;={стл.5}]</t>
  </si>
  <si>
    <t>Ф.F1s разд.9 стр.8 : [{стл.1}&gt;={стл.5}]</t>
  </si>
  <si>
    <t>Ф.F1s разд.9 стр.9 : [{стл.1}&gt;={стл.5}]</t>
  </si>
  <si>
    <t>170713</t>
  </si>
  <si>
    <t>Ф.F1s разд.1 стр.40 : [{стл.20}+{стл.23}={стл.12}]</t>
  </si>
  <si>
    <t>170714</t>
  </si>
  <si>
    <t>{Ф.F1s разд.5 стл.1 стр.4}&lt;={Ф.F1s разд.4 стл.2 стр.54}</t>
  </si>
  <si>
    <t>170715</t>
  </si>
  <si>
    <t>{Ф.F1s разд.2 стл.1 стр.20}&lt;={Ф.F1s разд.1 сумма стл.14-15 стр.35}</t>
  </si>
  <si>
    <t>170716</t>
  </si>
  <si>
    <t>Ф.F1s разд.2 стл.1 : [{стр.14}&lt;={стр.13}]</t>
  </si>
  <si>
    <t>170717</t>
  </si>
  <si>
    <t>Ф.F1s разд.4 стр.1 : [{стл.2}+{стл.3}&lt;={стл.1}]</t>
  </si>
  <si>
    <t>Ф.F1s разд.4 стр.10 : [{стл.2}+{стл.3}&lt;={стл.1}]</t>
  </si>
  <si>
    <t>Ф.F1s разд.4 стр.11 : [{стл.2}+{стл.3}&lt;={стл.1}]</t>
  </si>
  <si>
    <t>Ф.F1s разд.4 стр.12 : [{стл.2}+{стл.3}&lt;={стл.1}]</t>
  </si>
  <si>
    <t>Ф.F1s разд.4 стр.13 : [{стл.2}+{стл.3}&lt;={стл.1}]</t>
  </si>
  <si>
    <t>Ф.F1s разд.4 стр.14 : [{стл.2}+{стл.3}&lt;={стл.1}]</t>
  </si>
  <si>
    <t>Ф.F1s разд.4 стр.15 : [{стл.2}+{стл.3}&lt;={стл.1}]</t>
  </si>
  <si>
    <t>Ф.F1s разд.4 стр.16 : [{стл.2}+{стл.3}&lt;={стл.1}]</t>
  </si>
  <si>
    <t>Ф.F1s разд.4 стр.17 : [{стл.2}+{стл.3}&lt;={стл.1}]</t>
  </si>
  <si>
    <t>Ф.F1s разд.4 стр.18 : [{стл.2}+{стл.3}&lt;={стл.1}]</t>
  </si>
  <si>
    <t>Ф.F1s разд.4 стр.19 : [{стл.2}+{стл.3}&lt;={стл.1}]</t>
  </si>
  <si>
    <t>Ф.F1s разд.4 стр.2 : [{стл.2}+{стл.3}&lt;={стл.1}]</t>
  </si>
  <si>
    <t>Ф.F1s разд.4 стр.20 : [{стл.2}+{стл.3}&lt;={стл.1}]</t>
  </si>
  <si>
    <t>Ф.F1s разд.4 стр.21 : [{стл.2}+{стл.3}&lt;={стл.1}]</t>
  </si>
  <si>
    <t>Ф.F1s разд.4 стр.22 : [{стл.2}+{стл.3}&lt;={стл.1}]</t>
  </si>
  <si>
    <t>Ф.F1s разд.4 стр.23 : [{стл.2}+{стл.3}&lt;={стл.1}]</t>
  </si>
  <si>
    <t>Ф.F1s разд.4 стр.24 : [{стл.2}+{стл.3}&lt;={стл.1}]</t>
  </si>
  <si>
    <t>Ф.F1s разд.4 стр.25 : [{стл.2}+{стл.3}&lt;={стл.1}]</t>
  </si>
  <si>
    <t>Ф.F1s разд.4 стр.26 : [{стл.2}+{стл.3}&lt;={стл.1}]</t>
  </si>
  <si>
    <t>Ф.F1s разд.4 стр.27 : [{стл.2}+{стл.3}&lt;={стл.1}]</t>
  </si>
  <si>
    <t>Ф.F1s разд.4 стр.28 : [{стл.2}+{стл.3}&lt;={стл.1}]</t>
  </si>
  <si>
    <t>Ф.F1s разд.4 стр.29 : [{стл.2}+{стл.3}&lt;={стл.1}]</t>
  </si>
  <si>
    <t>Ф.F1s разд.4 стр.3 : [{стл.2}+{стл.3}&lt;={стл.1}]</t>
  </si>
  <si>
    <t>Ф.F1s разд.4 стр.30 : [{стл.2}+{стл.3}&lt;={стл.1}]</t>
  </si>
  <si>
    <t>Ф.F1s разд.4 стр.31 : [{стл.2}+{стл.3}&lt;={стл.1}]</t>
  </si>
  <si>
    <t>Ф.F1s разд.4 стр.32 : [{стл.2}+{стл.3}&lt;={стл.1}]</t>
  </si>
  <si>
    <t>Ф.F1s разд.4 стр.33 : [{стл.2}+{стл.3}&lt;={стл.1}]</t>
  </si>
  <si>
    <t>Ф.F1s разд.4 стр.34 : [{стл.2}+{стл.3}&lt;={стл.1}]</t>
  </si>
  <si>
    <t>Ф.F1s разд.4 стр.35 : [{стл.2}+{стл.3}&lt;={стл.1}]</t>
  </si>
  <si>
    <t>Ф.F1s разд.4 стр.36 : [{стл.2}+{стл.3}&lt;={стл.1}]</t>
  </si>
  <si>
    <t>Ф.F1s разд.4 стр.37 : [{стл.2}+{стл.3}&lt;={стл.1}]</t>
  </si>
  <si>
    <t>Ф.F1s разд.4 стр.38 : [{стл.2}+{стл.3}&lt;={стл.1}]</t>
  </si>
  <si>
    <t>Ф.F1s разд.4 стр.39 : [{стл.2}+{стл.3}&lt;={стл.1}]</t>
  </si>
  <si>
    <t>Ф.F1s разд.4 стр.4 : [{стл.2}+{стл.3}&lt;={стл.1}]</t>
  </si>
  <si>
    <t>Ф.F1s разд.4 стр.40 : [{стл.2}+{стл.3}&lt;={стл.1}]</t>
  </si>
  <si>
    <t>Ф.F1s разд.4 стр.41 : [{стл.2}+{стл.3}&lt;={стл.1}]</t>
  </si>
  <si>
    <t>Ф.F1s разд.4 стр.42 : [{стл.2}+{стл.3}&lt;={стл.1}]</t>
  </si>
  <si>
    <t>Ф.F1s разд.4 стр.43 : [{стл.2}+{стл.3}&lt;={стл.1}]</t>
  </si>
  <si>
    <t>Ф.F1s разд.4 стр.44 : [{стл.2}+{стл.3}&lt;={стл.1}]</t>
  </si>
  <si>
    <t>Ф.F1s разд.4 стр.45 : [{стл.2}+{стл.3}&lt;={стл.1}]</t>
  </si>
  <si>
    <t>Ф.F1s разд.4 стр.46 : [{стл.2}+{стл.3}&lt;={стл.1}]</t>
  </si>
  <si>
    <t>Ф.F1s разд.4 стр.47 : [{стл.2}+{стл.3}&lt;={стл.1}]</t>
  </si>
  <si>
    <t>Ф.F1s разд.4 стр.48 : [{стл.2}+{стл.3}&lt;={стл.1}]</t>
  </si>
  <si>
    <t>Ф.F1s разд.4 стр.49 : [{стл.2}+{стл.3}&lt;={стл.1}]</t>
  </si>
  <si>
    <t>Ф.F1s разд.4 стр.5 : [{стл.2}+{стл.3}&lt;={стл.1}]</t>
  </si>
  <si>
    <t>Ф.F1s разд.4 стр.50 : [{стл.2}+{стл.3}&lt;={стл.1}]</t>
  </si>
  <si>
    <t>Ф.F1s разд.4 стр.51 : [{стл.2}+{стл.3}&lt;={стл.1}]</t>
  </si>
  <si>
    <t>Ф.F1s разд.4 стр.52 : [{стл.2}+{стл.3}&lt;={стл.1}]</t>
  </si>
  <si>
    <t>Ф.F1s разд.4 стр.53 : [{стл.2}+{стл.3}&lt;={стл.1}]</t>
  </si>
  <si>
    <t>Ф.F1s разд.4 стр.54 : [{стл.2}+{стл.3}&lt;={стл.1}]</t>
  </si>
  <si>
    <t>Ф.F1s разд.4 стр.55 : [{стл.2}+{стл.3}&lt;={стл.1}]</t>
  </si>
  <si>
    <t>Ф.F1s разд.4 стр.56 : [{стл.2}+{стл.3}&lt;={стл.1}]</t>
  </si>
  <si>
    <t>Ф.F1s разд.4 стр.57 : [{стл.2}+{стл.3}&lt;={стл.1}]</t>
  </si>
  <si>
    <t>Ф.F1s разд.4 стр.58 : [{стл.2}+{стл.3}&lt;={стл.1}]</t>
  </si>
  <si>
    <t>Ф.F1s разд.4 стр.59 : [{стл.2}+{стл.3}&lt;={стл.1}]</t>
  </si>
  <si>
    <t>Ф.F1s разд.4 стр.6 : [{стл.2}+{стл.3}&lt;={стл.1}]</t>
  </si>
  <si>
    <t>Ф.F1s разд.4 стр.60 : [{стл.2}+{стл.3}&lt;={стл.1}]</t>
  </si>
  <si>
    <t>Ф.F1s разд.4 стр.61 : [{стл.2}+{стл.3}&lt;={стл.1}]</t>
  </si>
  <si>
    <t>Ф.F1s разд.4 стр.62 : [{стл.2}+{стл.3}&lt;={стл.1}]</t>
  </si>
  <si>
    <t>Ф.F1s разд.4 стр.63 : [{стл.2}+{стл.3}&lt;={стл.1}]</t>
  </si>
  <si>
    <t>Ф.F1s разд.4 стр.64 : [{стл.2}+{стл.3}&lt;={стл.1}]</t>
  </si>
  <si>
    <t>Ф.F1s разд.4 стр.65 : [{стл.2}+{стл.3}&lt;={стл.1}]</t>
  </si>
  <si>
    <t>Ф.F1s разд.4 стр.66 : [{стл.2}+{стл.3}&lt;={стл.1}]</t>
  </si>
  <si>
    <t>Ф.F1s разд.4 стр.67 : [{стл.2}+{стл.3}&lt;={стл.1}]</t>
  </si>
  <si>
    <t>Ф.F1s разд.4 стр.68 : [{стл.2}+{стл.3}&lt;={стл.1}]</t>
  </si>
  <si>
    <t>Ф.F1s разд.4 стр.69 : [{стл.2}+{стл.3}&lt;={стл.1}]</t>
  </si>
  <si>
    <t>Ф.F1s разд.4 стр.7 : [{стл.2}+{стл.3}&lt;={стл.1}]</t>
  </si>
  <si>
    <t>Ф.F1s разд.4 стр.70 : [{стл.2}+{стл.3}&lt;={стл.1}]</t>
  </si>
  <si>
    <t>Ф.F1s разд.4 стр.8 : [{стл.2}+{стл.3}&lt;={стл.1}]</t>
  </si>
  <si>
    <t>Ф.F1s разд.4 стр.9 : [{стл.2}+{стл.3}&lt;={стл.1}]</t>
  </si>
  <si>
    <t>170718</t>
  </si>
  <si>
    <t>Ф.F1s разд.3 стл.1 : [{стр.35}&lt;={сумма стр.36-37}]</t>
  </si>
  <si>
    <t>Ф.F1s разд.3 стл.2 : [{стр.35}&lt;={сумма стр.36-37}]</t>
  </si>
  <si>
    <t>170719</t>
  </si>
  <si>
    <t>{Ф.F1s разд.2 стл.1 сумма стр.27-33}={Ф.F1s разд.1 стл.15 стр.35}</t>
  </si>
  <si>
    <t>170720</t>
  </si>
  <si>
    <t>Ф.F1s разд.1 стр.44 : [{сумма стл.1-2}={стл.8}+{стл.10}]</t>
  </si>
  <si>
    <t>Ф.F1s разд.1 стр.45 : [{сумма стл.1-2}={стл.8}+{стл.10}]</t>
  </si>
  <si>
    <t>Ф.F1s разд.1 стр.46 : [{сумма стл.1-2}={стл.8}+{стл.10}]</t>
  </si>
  <si>
    <t>Ф.F1s разд.1 стр.47 : [{сумма стл.1-2}={стл.8}+{стл.10}]</t>
  </si>
  <si>
    <t>170721</t>
  </si>
  <si>
    <t>Ф.F1s разд.3 стр.16 : [{стл.1}={стл.2}]</t>
  </si>
  <si>
    <t>170722</t>
  </si>
  <si>
    <t>170723</t>
  </si>
  <si>
    <t>Ф.F1s разд.1 стл.1 : [{сумма стр.41-43}={стр.35}]</t>
  </si>
  <si>
    <t>Ф.F1s разд.1 стл.10 : [{сумма стр.41-43}={стр.35}]</t>
  </si>
  <si>
    <t>Ф.F1s разд.1 стл.11 : [{сумма стр.41-43}={стр.35}]</t>
  </si>
  <si>
    <t>Ф.F1s разд.1 стл.12 : [{сумма стр.41-43}={стр.35}]</t>
  </si>
  <si>
    <t>Ф.F1s разд.1 стл.13 : [{сумма стр.41-43}={стр.35}]</t>
  </si>
  <si>
    <t>Ф.F1s разд.1 стл.14 : [{сумма стр.41-43}={стр.35}]</t>
  </si>
  <si>
    <t>Ф.F1s разд.1 стл.15 : [{сумма стр.41-43}={стр.35}]</t>
  </si>
  <si>
    <t>Ф.F1s разд.1 стл.16 : [{сумма стр.41-43}={стр.35}]</t>
  </si>
  <si>
    <t>Ф.F1s разд.1 стл.17 : [{сумма стр.41-43}={стр.35}]</t>
  </si>
  <si>
    <t>Ф.F1s разд.1 стл.18 : [{сумма стр.41-43}={стр.35}]</t>
  </si>
  <si>
    <t>Ф.F1s разд.1 стл.19 : [{сумма стр.41-43}={стр.35}]</t>
  </si>
  <si>
    <t>Ф.F1s разд.1 стл.2 : [{сумма стр.41-43}={стр.35}]</t>
  </si>
  <si>
    <t>Ф.F1s разд.1 стл.20 : [{сумма стр.41-43}={стр.35}]</t>
  </si>
  <si>
    <t>Ф.F1s разд.1 стл.21 : [{сумма стр.41-43}={стр.35}]</t>
  </si>
  <si>
    <t>Ф.F1s разд.1 стл.22 : [{сумма стр.41-43}={стр.35}]</t>
  </si>
  <si>
    <t>Ф.F1s разд.1 стл.23 : [{сумма стр.41-43}={стр.35}]</t>
  </si>
  <si>
    <t>Ф.F1s разд.1 стл.24 : [{сумма стр.41-43}={стр.35}]</t>
  </si>
  <si>
    <t>Ф.F1s разд.1 стл.25 : [{сумма стр.41-43}={стр.35}]</t>
  </si>
  <si>
    <t>Ф.F1s разд.1 стл.3 : [{сумма стр.41-43}={стр.35}]</t>
  </si>
  <si>
    <t>Ф.F1s разд.1 стл.4 : [{сумма стр.41-43}={стр.35}]</t>
  </si>
  <si>
    <t>Ф.F1s разд.1 стл.5 : [{сумма стр.41-43}={стр.35}]</t>
  </si>
  <si>
    <t>Ф.F1s разд.1 стл.6 : [{сумма стр.41-43}={стр.35}]</t>
  </si>
  <si>
    <t>Ф.F1s разд.1 стл.7 : [{сумма стр.41-43}={стр.35}]</t>
  </si>
  <si>
    <t>Ф.F1s разд.1 стл.8 : [{сумма стр.41-43}={стр.35}]</t>
  </si>
  <si>
    <t>Ф.F1s разд.1 стл.9 : [{сумма стр.41-43}={стр.35}]</t>
  </si>
  <si>
    <t>170724</t>
  </si>
  <si>
    <t>Ф.F1s разд.1 стл.19 : [{стр.35}={стр.40}]</t>
  </si>
  <si>
    <t>Ф.F1s разд.1 стл.20 : [{стр.35}={стр.40}]</t>
  </si>
  <si>
    <t>Ф.F1s разд.1 стл.21 : [{стр.35}={стр.40}]</t>
  </si>
  <si>
    <t>Ф.F1s разд.1 стл.22 : [{стр.35}={стр.40}]</t>
  </si>
  <si>
    <t>Ф.F1s разд.1 стл.23 : [{стр.35}={стр.40}]</t>
  </si>
  <si>
    <t>Ф.F1s разд.1 стл.24 : [{стр.35}={стр.40}]</t>
  </si>
  <si>
    <t>170725</t>
  </si>
  <si>
    <t>{Ф.F1s разд.14 стл.4 стр.3}&lt;={Ф.F1s разд.4 стл.1 стр.42}</t>
  </si>
  <si>
    <t>170726</t>
  </si>
  <si>
    <t>Ф.F1s разд.10 стл.1 : [{стр.1}&gt;={стр.8}]</t>
  </si>
  <si>
    <t>Ф.F1s разд.10 стл.10 : [{стр.1}&gt;={стр.8}]</t>
  </si>
  <si>
    <t>Ф.F1s разд.10 стл.2 : [{стр.1}&gt;={стр.8}]</t>
  </si>
  <si>
    <t>Ф.F1s разд.10 стл.3 : [{стр.1}&gt;={стр.8}]</t>
  </si>
  <si>
    <t>Ф.F1s разд.10 стл.4 : [{стр.1}&gt;={стр.8}]</t>
  </si>
  <si>
    <t>Ф.F1s разд.10 стл.5 : [{стр.1}&gt;={стр.8}]</t>
  </si>
  <si>
    <t>Ф.F1s разд.10 стл.6 : [{стр.1}&gt;={стр.8}]</t>
  </si>
  <si>
    <t>Ф.F1s разд.10 стл.7 : [{стр.1}&gt;={стр.8}]</t>
  </si>
  <si>
    <t>Ф.F1s разд.10 стл.8 : [{стр.1}&gt;={стр.8}]</t>
  </si>
  <si>
    <t>Ф.F1s разд.10 стл.9 : [{стр.1}&gt;={стр.8}]</t>
  </si>
  <si>
    <t>170727</t>
  </si>
  <si>
    <t>Ф.F1s разд.1 стл.1 : [{стр.36}&lt;={стр.35}]</t>
  </si>
  <si>
    <t>Ф.F1s разд.1 стл.10 : [{стр.36}&lt;={стр.35}]</t>
  </si>
  <si>
    <t>Ф.F1s разд.1 стл.11 : [{стр.36}&lt;={стр.35}]</t>
  </si>
  <si>
    <t>Ф.F1s разд.1 стл.12 : [{стр.36}&lt;={стр.35}]</t>
  </si>
  <si>
    <t>Ф.F1s разд.1 стл.13 : [{стр.36}&lt;={стр.35}]</t>
  </si>
  <si>
    <t>Ф.F1s разд.1 стл.14 : [{стр.36}&lt;={стр.35}]</t>
  </si>
  <si>
    <t>Ф.F1s разд.1 стл.15 : [{стр.36}&lt;={стр.35}]</t>
  </si>
  <si>
    <t>Ф.F1s разд.1 стл.16 : [{стр.36}&lt;={стр.35}]</t>
  </si>
  <si>
    <t>Ф.F1s разд.1 стл.17 : [{стр.36}&lt;={стр.35}]</t>
  </si>
  <si>
    <t>Ф.F1s разд.1 стл.18 : [{стр.36}&lt;={стр.35}]</t>
  </si>
  <si>
    <t>Ф.F1s разд.1 стл.19 : [{стр.36}&lt;={стр.35}]</t>
  </si>
  <si>
    <t>Ф.F1s разд.1 стл.2 : [{стр.36}&lt;={стр.35}]</t>
  </si>
  <si>
    <t>Ф.F1s разд.1 стл.20 : [{стр.36}&lt;={стр.35}]</t>
  </si>
  <si>
    <t>Ф.F1s разд.1 стл.21 : [{стр.36}&lt;={стр.35}]</t>
  </si>
  <si>
    <t>Ф.F1s разд.1 стл.22 : [{стр.36}&lt;={стр.35}]</t>
  </si>
  <si>
    <t>Ф.F1s разд.1 стл.23 : [{стр.36}&lt;={стр.35}]</t>
  </si>
  <si>
    <t>Ф.F1s разд.1 стл.24 : [{стр.36}&lt;={стр.35}]</t>
  </si>
  <si>
    <t>Ф.F1s разд.1 стл.25 : [{стр.36}&lt;={стр.35}]</t>
  </si>
  <si>
    <t>Ф.F1s разд.1 стл.3 : [{стр.36}&lt;={стр.35}]</t>
  </si>
  <si>
    <t>Ф.F1s разд.1 стл.4 : [{стр.36}&lt;={стр.35}]</t>
  </si>
  <si>
    <t>Ф.F1s разд.1 стл.5 : [{стр.36}&lt;={стр.35}]</t>
  </si>
  <si>
    <t>Ф.F1s разд.1 стл.6 : [{стр.36}&lt;={стр.35}]</t>
  </si>
  <si>
    <t>Ф.F1s разд.1 стл.7 : [{стр.36}&lt;={стр.35}]</t>
  </si>
  <si>
    <t>Ф.F1s разд.1 стл.8 : [{стр.36}&lt;={стр.35}]</t>
  </si>
  <si>
    <t>Ф.F1s разд.1 стл.9 : [{стр.36}&lt;={стр.35}]</t>
  </si>
  <si>
    <t>170728</t>
  </si>
  <si>
    <t>{Ф.F1s разд.5 стл.1 стр.1}&lt;={Ф.F1s разд.4 стл.3 стр.19}</t>
  </si>
  <si>
    <t>170729</t>
  </si>
  <si>
    <t>Ф.F1s разд.6 стр.1 : [{стл.4}&lt;={стл.3}]</t>
  </si>
  <si>
    <t>Ф.F1s разд.6 стр.2 : [{стл.4}&lt;={стл.3}]</t>
  </si>
  <si>
    <t>Ф.F1s разд.6 стр.3 : [{стл.4}&lt;={стл.3}]</t>
  </si>
  <si>
    <t>Ф.F1s разд.6 стр.4 : [{стл.4}&lt;={стл.3}]</t>
  </si>
  <si>
    <t>Ф.F1s разд.6 стр.5 : [{стл.4}&lt;={стл.3}]</t>
  </si>
  <si>
    <t>Ф.F1s разд.6 стр.6 : [{стл.4}&lt;={стл.3}]</t>
  </si>
  <si>
    <t>Ф.F1s разд.6 стр.7 : [{стл.4}&lt;={стл.3}]</t>
  </si>
  <si>
    <t>Ф.F1s разд.6 стр.8 : [{стл.4}&lt;={стл.3}]</t>
  </si>
  <si>
    <t>Ф.F1s разд.6 стр.9 : [{стл.4}&lt;={стл.3}]</t>
  </si>
  <si>
    <t>170730</t>
  </si>
  <si>
    <t>{Ф.F1s разд.6 стл.6 стр.8}={Ф.F1s разд.6 стл.5 стр.9}</t>
  </si>
  <si>
    <t>172055</t>
  </si>
  <si>
    <t>Ф.F1s разд.2 стр.45 : [{стл.1}={стл.2}]</t>
  </si>
  <si>
    <t>(s,v) разд.2 по стр.45 графы равны</t>
  </si>
  <si>
    <t>170306</t>
  </si>
  <si>
    <t>Ф.F1s разд.1 стр.1 : [{стл.19}=0]</t>
  </si>
  <si>
    <t>170308</t>
  </si>
  <si>
    <t>Ф.F1s разд.1 стр.16 : [{стл.19}=0]</t>
  </si>
  <si>
    <t>170312</t>
  </si>
  <si>
    <t>Ф.F1s разд.1 стр.33 : [{стл.11}=0]</t>
  </si>
  <si>
    <t>Ф.F1s разд.1 стр.33 : [{стл.12}=0]</t>
  </si>
  <si>
    <t>Ф.F1s разд.1 стр.33 : [{стл.13}=0]</t>
  </si>
  <si>
    <t>Ф.F1s разд.1 стр.33 : [{стл.14}=0]</t>
  </si>
  <si>
    <t>Ф.F1s разд.1 стр.33 : [{стл.15}=0]</t>
  </si>
  <si>
    <t>Ф.F1s разд.1 стр.33 : [{стл.16}=0]</t>
  </si>
  <si>
    <t>Ф.F1s разд.1 стр.33 : [{стл.17}=0]</t>
  </si>
  <si>
    <t>Ф.F1s разд.1 стр.33 : [{стл.18}=0]</t>
  </si>
  <si>
    <t>Ф.F1s разд.1 стр.33 : [{стл.19}=0]</t>
  </si>
  <si>
    <t>Ф.F1s разд.1 стр.33 : [{стл.20}=0]</t>
  </si>
  <si>
    <t>Ф.F1s разд.1 стр.33 : [{стл.21}=0]</t>
  </si>
  <si>
    <t>Ф.F1s разд.1 стр.33 : [{стл.22}=0]</t>
  </si>
  <si>
    <t>Ф.F1s разд.1 стр.33 : [{стл.23}=0]</t>
  </si>
  <si>
    <t>Ф.F1s разд.1 стр.33 : [{стл.24}=0]</t>
  </si>
  <si>
    <t>Ф.F1s разд.1 стр.33 : [{стл.25}=0]</t>
  </si>
  <si>
    <t>170314</t>
  </si>
  <si>
    <t>Ф.F1s разд.1 стр.37 : [{стл.1}=0]</t>
  </si>
  <si>
    <t>Ф.F1s разд.1 стр.37 : [{стл.10}=0]</t>
  </si>
  <si>
    <t>Ф.F1s разд.1 стр.37 : [{стл.11}=0]</t>
  </si>
  <si>
    <t>Ф.F1s разд.1 стр.37 : [{стл.12}=0]</t>
  </si>
  <si>
    <t>Ф.F1s разд.1 стр.37 : [{стл.13}=0]</t>
  </si>
  <si>
    <t>Ф.F1s разд.1 стр.37 : [{стл.14}=0]</t>
  </si>
  <si>
    <t>Ф.F1s разд.1 стр.37 : [{стл.15}=0]</t>
  </si>
  <si>
    <t>Ф.F1s разд.1 стр.37 : [{стл.16}=0]</t>
  </si>
  <si>
    <t>Ф.F1s разд.1 стр.37 : [{стл.17}=0]</t>
  </si>
  <si>
    <t>Ф.F1s разд.1 стр.37 : [{стл.18}=0]</t>
  </si>
  <si>
    <t>Ф.F1s разд.1 стр.37 : [{стл.19}=0]</t>
  </si>
  <si>
    <t>Ф.F1s разд.1 стр.37 : [{стл.2}=0]</t>
  </si>
  <si>
    <t>Ф.F1s разд.1 стр.37 : [{стл.20}=0]</t>
  </si>
  <si>
    <t>Ф.F1s разд.1 стр.37 : [{стл.21}=0]</t>
  </si>
  <si>
    <t>Ф.F1s разд.1 стр.37 : [{стл.22}=0]</t>
  </si>
  <si>
    <t>Ф.F1s разд.1 стр.37 : [{стл.23}=0]</t>
  </si>
  <si>
    <t>Ф.F1s разд.1 стр.37 : [{стл.24}=0]</t>
  </si>
  <si>
    <t>Ф.F1s разд.1 стр.37 : [{стл.25}=0]</t>
  </si>
  <si>
    <t>Ф.F1s разд.1 стр.37 : [{стл.3}=0]</t>
  </si>
  <si>
    <t>Ф.F1s разд.1 стр.37 : [{стл.4}=0]</t>
  </si>
  <si>
    <t>Ф.F1s разд.1 стр.37 : [{стл.5}=0]</t>
  </si>
  <si>
    <t>Ф.F1s разд.1 стр.37 : [{стл.6}=0]</t>
  </si>
  <si>
    <t>Ф.F1s разд.1 стр.37 : [{стл.7}=0]</t>
  </si>
  <si>
    <t>Ф.F1s разд.1 стр.37 : [{стл.8}=0]</t>
  </si>
  <si>
    <t>Ф.F1s разд.1 стр.37 : [{стл.9}=0]</t>
  </si>
  <si>
    <t>Ф.F1s разд.1 стр.38 : [{стл.1}=0]</t>
  </si>
  <si>
    <t>Ф.F1s разд.1 стр.38 : [{стл.10}=0]</t>
  </si>
  <si>
    <t>Ф.F1s разд.1 стр.38 : [{стл.11}=0]</t>
  </si>
  <si>
    <t>Ф.F1s разд.1 стр.38 : [{стл.12}=0]</t>
  </si>
  <si>
    <t>Ф.F1s разд.1 стр.38 : [{стл.13}=0]</t>
  </si>
  <si>
    <t>Ф.F1s разд.1 стр.38 : [{стл.14}=0]</t>
  </si>
  <si>
    <t>Ф.F1s разд.1 стр.38 : [{стл.15}=0]</t>
  </si>
  <si>
    <t>Ф.F1s разд.1 стр.38 : [{стл.16}=0]</t>
  </si>
  <si>
    <t>Ф.F1s разд.1 стр.38 : [{стл.17}=0]</t>
  </si>
  <si>
    <t>Ф.F1s разд.1 стр.38 : [{стл.18}=0]</t>
  </si>
  <si>
    <t>Ф.F1s разд.1 стр.38 : [{стл.19}=0]</t>
  </si>
  <si>
    <t>Ф.F1s разд.1 стр.38 : [{стл.2}=0]</t>
  </si>
  <si>
    <t>Ф.F1s разд.1 стр.38 : [{стл.20}=0]</t>
  </si>
  <si>
    <t>Ф.F1s разд.1 стр.38 : [{стл.21}=0]</t>
  </si>
  <si>
    <t>Ф.F1s разд.1 стр.38 : [{стл.22}=0]</t>
  </si>
  <si>
    <t>Ф.F1s разд.1 стр.38 : [{стл.23}=0]</t>
  </si>
  <si>
    <t>Ф.F1s разд.1 стр.38 : [{стл.24}=0]</t>
  </si>
  <si>
    <t>Ф.F1s разд.1 стр.38 : [{стл.25}=0]</t>
  </si>
  <si>
    <t>Ф.F1s разд.1 стр.38 : [{стл.3}=0]</t>
  </si>
  <si>
    <t>Ф.F1s разд.1 стр.38 : [{стл.4}=0]</t>
  </si>
  <si>
    <t>Ф.F1s разд.1 стр.38 : [{стл.5}=0]</t>
  </si>
  <si>
    <t>Ф.F1s разд.1 стр.38 : [{стл.6}=0]</t>
  </si>
  <si>
    <t>Ф.F1s разд.1 стр.38 : [{стл.7}=0]</t>
  </si>
  <si>
    <t>Ф.F1s разд.1 стр.38 : [{стл.8}=0]</t>
  </si>
  <si>
    <t>Ф.F1s разд.1 стр.38 : [{стл.9}=0]</t>
  </si>
  <si>
    <t>170318</t>
  </si>
  <si>
    <t>Ф.F1s разд.1 стр.42 : [{стл.5}=0]</t>
  </si>
  <si>
    <t>170319</t>
  </si>
  <si>
    <t>Ф.F1s разд.1 стр.42 : [{стл.16}=0]</t>
  </si>
  <si>
    <t>170321</t>
  </si>
  <si>
    <t>Ф.F1s разд.1 стр.42 : [{стл.22}=0]</t>
  </si>
  <si>
    <t>Ф.F1s разд.1 стр.42 : [{стл.23}=0]</t>
  </si>
  <si>
    <t>Ф.F1s разд.1 стр.42 : [{стл.24}=0]</t>
  </si>
  <si>
    <t>170325</t>
  </si>
  <si>
    <t>Ф.F1s разд.1 стр.44 : [{стл.19}=0]</t>
  </si>
  <si>
    <t>170328</t>
  </si>
  <si>
    <t>Ф.F1s разд.3 стр.1 : [{стл.1}=0]</t>
  </si>
  <si>
    <t>170331</t>
  </si>
  <si>
    <t>Ф.F1s разд.3 стр.12 : [{стл.1}=0]</t>
  </si>
  <si>
    <t>Ф.F1s разд.3 стр.12 : [{стл.2}=0]</t>
  </si>
  <si>
    <t>Ф.F1s разд.3 стр.13 : [{стл.1}=0]</t>
  </si>
  <si>
    <t>Ф.F1s разд.3 стр.13 : [{стл.2}=0]</t>
  </si>
  <si>
    <t>170334</t>
  </si>
  <si>
    <t>Ф.F1s разд.3 стр.29 : [{стл.1}=0]</t>
  </si>
  <si>
    <t>Ф.F1s разд.3 стр.29 : [{стл.2}=0]</t>
  </si>
  <si>
    <t>170335</t>
  </si>
  <si>
    <t>Ф.F1s разд.4 стр.12 : [{стл.4}=0]</t>
  </si>
  <si>
    <t>170345</t>
  </si>
  <si>
    <t>Ф.F1s разд.10 стр.7 : [{стл.10}=0]</t>
  </si>
  <si>
    <t>Ф.F1s разд.10 стр.7 : [{стл.9}=0]</t>
  </si>
  <si>
    <t>170610</t>
  </si>
  <si>
    <t>Ф.F1s разд.1 стр.36 : [{стл.3}&lt;={сумма стл.12-13}]</t>
  </si>
  <si>
    <t>170648</t>
  </si>
  <si>
    <t>{Ф.F1s разд.2 стл.1 стр.36}&lt;={Ф.F1s разд.1 стл.18 стр.35}</t>
  </si>
  <si>
    <t>{Ф.F1s разд.2 стл.2 стр.36}&lt;={Ф.F1s разд.1 стл.18 стр.35}</t>
  </si>
  <si>
    <t>170686</t>
  </si>
  <si>
    <t>Ф.F1s разд.11 стр.5 : [{стл.1}=0]</t>
  </si>
  <si>
    <t>Ф.F1s разд.11 стр.5 : [{стл.2}=0]</t>
  </si>
  <si>
    <t>Ф.F1s разд.11 стр.5 : [{стл.3}=0]</t>
  </si>
  <si>
    <t>Ф.F1s разд.11 стр.5 : [{стл.4}=0]</t>
  </si>
  <si>
    <t>170688</t>
  </si>
  <si>
    <t>{Ф.F1s разд.1 стл.12 стр.39}+{Ф.F1s разд.2 стл.1 стр.21}-{Ф.F1s разд.2 стл.1 стр.24}={Ф.F1s разд.3 стл.1 стр.3}</t>
  </si>
  <si>
    <t>170711</t>
  </si>
  <si>
    <t>Ф.F1s разд.1 стр.39 : [{сумма стл.1-2}={стл.8}+{стл.10}]</t>
  </si>
  <si>
    <t>Ф.F1s разд.1 стр.40 : [{сумма стл.1-2}={стл.8}+{стл.10}]</t>
  </si>
  <si>
    <t>Ф.F1s разд.1 стр.41 : [{сумма стл.1-2}={стл.8}+{стл.10}]</t>
  </si>
  <si>
    <t>Ф.F1s разд.1 стр.42 : [{сумма стл.1-2}={стл.8}+{стл.10}]</t>
  </si>
  <si>
    <t>Ф.F1s разд.1 стр.43 : [{сумма стл.1-2}={стл.8}+{стл.10}]</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</si>
  <si>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</si>
  <si>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</si>
  <si>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</si>
  <si>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</si>
  <si>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</si>
  <si>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</si>
  <si>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</si>
  <si>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</si>
  <si>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</si>
  <si>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</si>
  <si>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</si>
  <si>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</si>
  <si>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</si>
  <si>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</si>
  <si>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</si>
  <si>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</si>
  <si>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</si>
  <si>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</si>
  <si>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</si>
  <si>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</si>
  <si>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</si>
  <si>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</si>
  <si>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</si>
  <si>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</si>
  <si>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</si>
  <si>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</si>
  <si>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</si>
  <si>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</si>
  <si>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</si>
  <si>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</si>
  <si>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</si>
  <si>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</si>
  <si>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</si>
  <si>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</si>
  <si>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</si>
  <si>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</si>
  <si>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</si>
  <si>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</si>
  <si>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</si>
  <si>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</si>
  <si>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</si>
  <si>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</si>
  <si>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</si>
  <si>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</si>
  <si>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</si>
  <si>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</si>
  <si>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</si>
  <si>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</si>
  <si>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</si>
  <si>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</si>
  <si>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</si>
  <si>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</si>
  <si>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</si>
  <si>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</si>
  <si>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</si>
  <si>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</si>
  <si>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</si>
  <si>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</si>
  <si>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</si>
  <si>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</si>
  <si>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</si>
  <si>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</si>
  <si>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</si>
  <si>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</si>
  <si>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</si>
  <si>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</si>
  <si>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</si>
  <si>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</si>
  <si>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</si>
  <si>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</si>
  <si>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</si>
  <si>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</si>
  <si>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</si>
  <si>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</si>
  <si>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</si>
  <si>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</si>
  <si>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</si>
  <si>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</si>
  <si>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</si>
  <si>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</si>
  <si>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</si>
  <si>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</si>
  <si>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</si>
  <si>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</si>
  <si>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</si>
  <si>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подтверждения</t>
  </si>
  <si>
    <t>О замене штрафа иными видами наказаний, не связанными с лишением свободы 
(кроме  кратного штрафа за подкуп и взятку по  ст. 204, 290, 291,  291.1 УК РФ) из стр. 6 разд.4 по сумме штрафа (в руб.)</t>
  </si>
  <si>
    <t xml:space="preserve">280, 280.1, 282,
282.1-282.3
</t>
  </si>
  <si>
    <t>294-298.1, 
317-321</t>
  </si>
  <si>
    <t>Областной и равный ему суд</t>
  </si>
  <si>
    <t>Управления Судебного департамента в субъектах Российской Федерации</t>
  </si>
  <si>
    <t xml:space="preserve">
Утверждена 
приказом Судебного департамента 
при Верховном Суде Российской Федерации 
от 16 июня 2015 г. № 150</t>
  </si>
  <si>
    <t>192513</t>
  </si>
  <si>
    <t>Ф.F1s разд.7 стр.1 : [{стл.1}={сумма стл.2-6}]</t>
  </si>
  <si>
    <t xml:space="preserve">разд. 7 гр.1 стр.1  д.б. равна сумме гр.2-6 </t>
  </si>
  <si>
    <t>197010</t>
  </si>
  <si>
    <t>гр.3,4  стр.1  равна гр. 1 стр.6 разд.4</t>
  </si>
  <si>
    <t>197012</t>
  </si>
  <si>
    <t>{Ф.F1s разд.14 стл.5 стр.1}={Ф.F1s разд.4 стл.2 стр.6}</t>
  </si>
  <si>
    <t>гр.5 стр.1 равна гр.2 стр.6 разд.4</t>
  </si>
  <si>
    <t>197013</t>
  </si>
  <si>
    <t>Ф.F1s разд.14 стр.1 : [{стл.9}&lt;={стл.5}]</t>
  </si>
  <si>
    <t xml:space="preserve">гр.9 меньше или равна гр. 5; </t>
  </si>
  <si>
    <t>Ф.F1s разд.14 стр.2 : [{стл.9}&lt;={стл.5}]</t>
  </si>
  <si>
    <t>Ф.F1s разд.14 стр.3 : [{стл.9}&lt;={стл.5}]</t>
  </si>
  <si>
    <t>Ф.F1s разд.14 стр.4 : [{стл.9}&lt;={стл.5}]</t>
  </si>
  <si>
    <t>Ф.F1s разд.14 стр.5 : [{стл.9}&lt;={стл.5}]</t>
  </si>
  <si>
    <t>Ф.F1s разд.14 стр.6 : [{стл.9}&lt;={стл.5}]</t>
  </si>
  <si>
    <t>197014</t>
  </si>
  <si>
    <t>Ф.F1s разд.14 стр.1 : [{стл.10}&lt;={стл.6}]</t>
  </si>
  <si>
    <t>гр. 10 меньше или равна гр. 6</t>
  </si>
  <si>
    <t>Ф.F1s разд.14 стр.2 : [{стл.10}&lt;={стл.6}]</t>
  </si>
  <si>
    <t>Ф.F1s разд.14 стр.3 : [{стл.10}&lt;={стл.6}]</t>
  </si>
  <si>
    <t>Ф.F1s разд.14 стр.4 : [{стл.10}&lt;={стл.6}]</t>
  </si>
  <si>
    <t>Ф.F1s разд.14 стр.5 : [{стл.10}&lt;={стл.6}]</t>
  </si>
  <si>
    <t>Ф.F1s разд.14 стр.6 : [{стл.10}&lt;={стл.6}]</t>
  </si>
  <si>
    <t>197015</t>
  </si>
  <si>
    <t>{Ф.F1s разд.14 стл.6 стр.1}={Ф.F1s разд.4 стл.3 стр.6}</t>
  </si>
  <si>
    <t>гр.6  стр.1 равна гр.3 стр. 6 разд.4</t>
  </si>
  <si>
    <t>197016</t>
  </si>
  <si>
    <t>Ф.F1s разд.14 стр.1 : [{стл.11}&lt;={стл.6}]</t>
  </si>
  <si>
    <t xml:space="preserve">гр.11 меньше или равна гр. 6   </t>
  </si>
  <si>
    <t>Ф.F1s разд.14 стр.2 : [{стл.11}&lt;={стл.6}]</t>
  </si>
  <si>
    <t>Ф.F1s разд.14 стр.3 : [{стл.11}&lt;={стл.6}]</t>
  </si>
  <si>
    <t>Ф.F1s разд.14 стр.4 : [{стл.11}&lt;={стл.6}]</t>
  </si>
  <si>
    <t>Ф.F1s разд.14 стр.5 : [{стл.11}&lt;={стл.6}]</t>
  </si>
  <si>
    <t>Ф.F1s разд.14 стр.6 : [{стл.11}&lt;={стл.6}]</t>
  </si>
  <si>
    <t>197017</t>
  </si>
  <si>
    <t>Ф.F1s разд.14 стр.1 : [{стл.4}&gt;={сумма стл.5-6}]</t>
  </si>
  <si>
    <t>гр. 4 больше или равна сумма гр. 5,6</t>
  </si>
  <si>
    <t>Ф.F1s разд.14 стр.2 : [{стл.4}&gt;={сумма стл.5-6}]</t>
  </si>
  <si>
    <t>Ф.F1s разд.14 стр.3 : [{стл.4}&gt;={сумма стл.5-6}]</t>
  </si>
  <si>
    <t>Ф.F1s разд.14 стр.4 : [{стл.4}&gt;={сумма стл.5-6}]</t>
  </si>
  <si>
    <t>Ф.F1s разд.14 стр.5 : [{стл.4}&gt;={сумма стл.5-6}]</t>
  </si>
  <si>
    <t>Ф.F1s разд.14 стр.6 : [{стл.4}&gt;={сумма стл.5-6}]</t>
  </si>
  <si>
    <t>197019</t>
  </si>
  <si>
    <t>{Ф.F1s разд.14 сумма стл.3-4 стр.1}={Ф.F1s разд.4 стл.1 стр.6}</t>
  </si>
  <si>
    <t>Ф.F1s разд.14 стл.8 : [({стр.5}=0 И {стр.6}=0) ИЛИ ({стр.5}&gt;0 И {стр.6}&gt;0)]</t>
  </si>
  <si>
    <t>если есть данные в гр.8 стр.5 , то должны быть данные (суммы) в гр.8 стр.6</t>
  </si>
  <si>
    <t>198434</t>
  </si>
  <si>
    <t>Ф.F1s разд.2 стл.1 : [{стр.40}&gt;={стр.41}]</t>
  </si>
  <si>
    <t>раздел 2 стр.40 д.б. больше или равна стр.41 для всех граф</t>
  </si>
  <si>
    <t>Ф.F1s разд.2 стл.2 : [{стр.40}&gt;={стр.41}]</t>
  </si>
  <si>
    <t>200603</t>
  </si>
  <si>
    <t>Ф.F1s разд.4 стр.33 : [{стл.1}=0]</t>
  </si>
  <si>
    <t xml:space="preserve">(s)  не заполняется </t>
  </si>
  <si>
    <t>Ф.F1s разд.4 стр.33 : [{стл.2}=0]</t>
  </si>
  <si>
    <t>Ф.F1s разд.4 стр.33 : [{стл.3}=0]</t>
  </si>
  <si>
    <t>Ф.F1s разд.4 стр.34 : [{стл.1}=0]</t>
  </si>
  <si>
    <t>Ф.F1s разд.4 стр.34 : [{стл.2}=0]</t>
  </si>
  <si>
    <t>Ф.F1s разд.4 стр.34 : [{стл.3}=0]</t>
  </si>
  <si>
    <t>201980</t>
  </si>
  <si>
    <t>{Ф.F1s разд.14 сумма стл.3-4 стр.3}={Ф.F1s разд.4 стл.1 стр.42}</t>
  </si>
  <si>
    <t>сумма гр.3,4  стр.3  равна гр. 1 стр.42  разд.4</t>
  </si>
  <si>
    <t xml:space="preserve">      Председатель  суда   Н.П. Лысякова                                                           </t>
  </si>
  <si>
    <t xml:space="preserve">Начальник отдела О.И. Давыдова </t>
  </si>
  <si>
    <t>(8422) 33 12 59</t>
  </si>
  <si>
    <t>12 января 2016 года</t>
  </si>
  <si>
    <t>432000, г. Ульяновск, ул. Железной Дивизии, д.21-А/12</t>
  </si>
  <si>
    <t>107996, г. Москва, ул. Гиляровского, д.31, корп.2, И-90, ГСП-6</t>
  </si>
  <si>
    <t>Ф.F1s разд.10 стр.7 : [{стл.9}&gt;={стл.10}]</t>
  </si>
  <si>
    <t>Ф.F1s разд.10 стр.8 : [{стл.9}&gt;={стл.10}]</t>
  </si>
  <si>
    <t>Ф.F1s разд.10 стр.9 : [{стл.9}&gt;={стл.10}]</t>
  </si>
  <si>
    <t>170636</t>
  </si>
  <si>
    <t>{Ф.F1s разд.5 стл.1 стр.6}&lt;={Ф.F1s разд.4 стл.2 стр.54}</t>
  </si>
  <si>
    <t>170637</t>
  </si>
  <si>
    <t>{Ф.F1s разд.6 стл.6 стр.8}={Ф.F1s разд.4 стл.4 стр.1}</t>
  </si>
  <si>
    <t>170638</t>
  </si>
  <si>
    <t>Ф.F1s разд.14 стл.1 : [{стр.6}={стр.2}+{стр.4}]</t>
  </si>
  <si>
    <t>Ф.F1s разд.14 стл.10 : [{стр.6}={стр.2}+{стр.4}]</t>
  </si>
  <si>
    <t>Ф.F1s разд.14 стл.11 : [{стр.6}={стр.2}+{стр.4}]</t>
  </si>
  <si>
    <t>Ф.F1s разд.14 стл.2 : [{стр.6}={стр.2}+{стр.4}]</t>
  </si>
  <si>
    <t>Ф.F1s разд.14 стл.3 : [{стр.6}={стр.2}+{стр.4}]</t>
  </si>
  <si>
    <t>Ф.F1s разд.14 стл.4 : [{стр.6}={стр.2}+{стр.4}]</t>
  </si>
  <si>
    <t>Ф.F1s разд.14 стл.5 : [{стр.6}={стр.2}+{стр.4}]</t>
  </si>
  <si>
    <t>Ф.F1s разд.14 стл.6 : [{стр.6}={стр.2}+{стр.4}]</t>
  </si>
  <si>
    <t>Ф.F1s разд.14 стл.7 : [{стр.6}={стр.2}+{стр.4}]</t>
  </si>
  <si>
    <t>Ф.F1s разд.14 стл.8 : [{стр.6}={стр.2}+{стр.4}]</t>
  </si>
  <si>
    <t>Ф.F1s разд.14 стл.9 : [{стр.6}={стр.2}+{стр.4}]</t>
  </si>
  <si>
    <t>170639</t>
  </si>
  <si>
    <t>Ф.F1s разд.9 стр.1 : [{стл.1}&gt;={стл.4}]</t>
  </si>
  <si>
    <t>Ф.F1s разд.9 стр.10 : [{стл.1}&gt;={стл.4}]</t>
  </si>
  <si>
    <t>Ф.F1s разд.9 стр.2 : [{стл.1}&gt;={стл.4}]</t>
  </si>
  <si>
    <t>Ф.F1s разд.9 стр.3 : [{стл.1}&gt;={стл.4}]</t>
  </si>
  <si>
    <t>Ф.F1s разд.9 стр.4 : [{стл.1}&gt;={стл.4}]</t>
  </si>
  <si>
    <t>Ф.F1s разд.9 стр.5 : [{стл.1}&gt;={стл.4}]</t>
  </si>
  <si>
    <t>Ф.F1s разд.9 стр.6 : [{стл.1}&gt;={стл.4}]</t>
  </si>
  <si>
    <t>Ф.F1s разд.9 стр.7 : [{стл.1}&gt;={стл.4}]</t>
  </si>
  <si>
    <t>Ф.F1s разд.9 стр.8 : [{стл.1}&gt;={стл.4}]</t>
  </si>
  <si>
    <t>Ф.F1s разд.9 стр.9 : [{стл.1}&gt;={стл.4}]</t>
  </si>
  <si>
    <t>170640</t>
  </si>
  <si>
    <t>{Ф.F1s разд.12 стл.1 сумма стр.1-2}&lt;={Ф.F1s разд.1 стл.8 стр.35}</t>
  </si>
  <si>
    <t>170641</t>
  </si>
  <si>
    <t>Ф.F1s разд.2 стл.1 : [{сумма стр.9-10}&lt;={стр.8}]</t>
  </si>
  <si>
    <t>Ф.F1s разд.2 стл.2 : [{сумма стр.9-10}&lt;={стр.8}]</t>
  </si>
  <si>
    <t>170642</t>
  </si>
  <si>
    <t>Ф.F1s разд.9 стл.1 : [{стр.1}&gt;={стр.6}]</t>
  </si>
  <si>
    <t>Ф.F1s разд.9 стл.10 : [{стр.1}&gt;={стр.6}]</t>
  </si>
  <si>
    <t>Ф.F1s разд.9 стл.11 : [{стр.1}&gt;={стр.6}]</t>
  </si>
  <si>
    <t>Ф.F1s разд.9 стл.12 : [{стр.1}&gt;={стр.6}]</t>
  </si>
  <si>
    <t>Ф.F1s разд.9 стл.2 : [{стр.1}&gt;={стр.6}]</t>
  </si>
  <si>
    <t>Ф.F1s разд.9 стл.3 : [{стр.1}&gt;={стр.6}]</t>
  </si>
  <si>
    <t>Ф.F1s разд.9 стл.4 : [{стр.1}&gt;={стр.6}]</t>
  </si>
  <si>
    <t>Ф.F1s разд.9 стл.5 : [{стр.1}&gt;={стр.6}]</t>
  </si>
  <si>
    <t>Ф.F1s разд.9 стл.6 : [{стр.1}&gt;={стр.6}]</t>
  </si>
  <si>
    <t>Ф.F1s разд.9 стл.7 : [{стр.1}&gt;={стр.6}]</t>
  </si>
  <si>
    <t>Ф.F1s разд.9 стл.8 : [{стр.1}&gt;={стр.6}]</t>
  </si>
  <si>
    <t>Ф.F1s разд.9 стл.9 : [{стр.1}&gt;={стр.6}]</t>
  </si>
  <si>
    <t>170643</t>
  </si>
  <si>
    <t>Ф.F1s разд.2 стл.1 : [{стр.12}&lt;={стр.11}]</t>
  </si>
  <si>
    <t>170644</t>
  </si>
  <si>
    <t>Ф.F1s разд.1 стр.40 : [{стл.19}+{стл.22}={сумма стл.3-4}]</t>
  </si>
  <si>
    <t>170645</t>
  </si>
  <si>
    <t>Ф.F1s разд.4 стр.14 : [{стл.2}={стл.4}]</t>
  </si>
  <si>
    <t>170646</t>
  </si>
  <si>
    <t>{Ф.F1s разд.6 сумма стл.1-2 сумма стр.1-9}={Ф.F1s разд.6 стл.3 сумма стр.1-9}+{Ф.F1s разд.6 стл.7 сумма стр.1-9}</t>
  </si>
  <si>
    <t>170647</t>
  </si>
  <si>
    <t>{Ф.F1s разд.2 стл.1 стр.19}&lt;={Ф.F1s разд.1 стл.12 стр.35}</t>
  </si>
  <si>
    <t>170649</t>
  </si>
  <si>
    <t>Ф.F1s разд.9 стр.1 : [{стл.1}&gt;={стл.3}]</t>
  </si>
  <si>
    <t>Ф.F1s разд.9 стр.10 : [{стл.1}&gt;={стл.3}]</t>
  </si>
  <si>
    <t>Ф.F1s разд.9 стр.2 : [{стл.1}&gt;={стл.3}]</t>
  </si>
  <si>
    <t>Ф.F1s разд.9 стр.3 : [{стл.1}&gt;={стл.3}]</t>
  </si>
  <si>
    <t>Ф.F1s разд.9 стр.4 : [{стл.1}&gt;={стл.3}]</t>
  </si>
  <si>
    <t>Ф.F1s разд.9 стр.5 : [{стл.1}&gt;={стл.3}]</t>
  </si>
  <si>
    <t>Ф.F1s разд.9 стр.6 : [{стл.1}&gt;={стл.3}]</t>
  </si>
  <si>
    <t>Ф.F1s разд.9 стр.7 : [{стл.1}&gt;={стл.3}]</t>
  </si>
  <si>
    <t>Ф.F1s разд.9 стр.8 : [{стл.1}&gt;={стл.3}]</t>
  </si>
  <si>
    <t>Ф.F1s разд.9 стр.9 : [{стл.1}&gt;={стл.3}]</t>
  </si>
  <si>
    <t>170650</t>
  </si>
  <si>
    <t>Ф.F1s разд.10 стр.1 : [{стл.1}&gt;={стл.7}]</t>
  </si>
  <si>
    <t>Ф.F1s разд.10 стр.2 : [{стл.1}&gt;={стл.7}]</t>
  </si>
  <si>
    <t>Ф.F1s разд.10 стр.3 : [{стл.1}&gt;={стл.7}]</t>
  </si>
  <si>
    <t>Ф.F1s разд.10 стр.4 : [{стл.1}&gt;={стл.7}]</t>
  </si>
  <si>
    <t>Ф.F1s разд.10 стр.5 : [{стл.1}&gt;={стл.7}]</t>
  </si>
  <si>
    <t>Ф.F1s разд.10 стр.6 : [{стл.1}&gt;={стл.7}]</t>
  </si>
  <si>
    <t>Ф.F1s разд.10 стр.7 : [{стл.1}&gt;={стл.7}]</t>
  </si>
  <si>
    <t>Ф.F1s разд.10 стр.8 : [{стл.1}&gt;={стл.7}]</t>
  </si>
  <si>
    <t>Ф.F1s разд.10 стр.9 : [{стл.1}&gt;={стл.7}]</t>
  </si>
  <si>
    <t>170651</t>
  </si>
  <si>
    <t>Ф.F1s разд.1 стр.1 : [{стл.8}={сумма стл.3-7}]</t>
  </si>
  <si>
    <t>Ф.F1s разд.1 стр.10 : [{стл.8}={сумма стл.3-7}]</t>
  </si>
  <si>
    <t>Ф.F1s разд.1 стр.11 : [{стл.8}={сумма стл.3-7}]</t>
  </si>
  <si>
    <t>Ф.F1s разд.1 стр.12 : [{стл.8}={сумма стл.3-7}]</t>
  </si>
  <si>
    <t>Ф.F1s разд.1 стр.13 : [{стл.8}={сумма стл.3-7}]</t>
  </si>
  <si>
    <t>Ф.F1s разд.1 стр.14 : [{стл.8}={сумма стл.3-7}]</t>
  </si>
  <si>
    <t>Ф.F1s разд.1 стр.15 : [{стл.8}={сумма стл.3-7}]</t>
  </si>
  <si>
    <t>Ф.F1s разд.1 стр.16 : [{стл.8}={сумма стл.3-7}]</t>
  </si>
  <si>
    <t>Ф.F1s разд.1 стр.17 : [{стл.8}={сумма стл.3-7}]</t>
  </si>
  <si>
    <t>Ф.F1s разд.1 стр.18 : [{стл.8}={сумма стл.3-7}]</t>
  </si>
  <si>
    <t>Ф.F1s разд.1 стр.19 : [{стл.8}={сумма стл.3-7}]</t>
  </si>
  <si>
    <t>Ф.F1s разд.1 стр.2 : [{стл.8}={сумма стл.3-7}]</t>
  </si>
  <si>
    <t>Ф.F1s разд.1 стр.20 : [{стл.8}={сумма стл.3-7}]</t>
  </si>
  <si>
    <t>Ф.F1s разд.1 стр.21 : [{стл.8}={сумма стл.3-7}]</t>
  </si>
  <si>
    <t>Ф.F1s разд.1 стр.22 : [{стл.8}={сумма стл.3-7}]</t>
  </si>
  <si>
    <t>Ф.F1s разд.1 стр.23 : [{стл.8}={сумма стл.3-7}]</t>
  </si>
  <si>
    <t>Ф.F1s разд.1 стр.24 : [{стл.8}={сумма стл.3-7}]</t>
  </si>
  <si>
    <t>Ф.F1s разд.1 стр.25 : [{стл.8}={сумма стл.3-7}]</t>
  </si>
  <si>
    <t>Ф.F1s разд.1 стр.26 : [{стл.8}={сумма стл.3-7}]</t>
  </si>
  <si>
    <t>Ф.F1s разд.1 стр.27 : [{стл.8}={сумма стл.3-7}]</t>
  </si>
  <si>
    <t>Ф.F1s разд.1 стр.28 : [{стл.8}={сумма стл.3-7}]</t>
  </si>
  <si>
    <t>Ф.F1s разд.1 стр.29 : [{стл.8}={сумма стл.3-7}]</t>
  </si>
  <si>
    <t>Ф.F1s разд.1 стр.3 : [{стл.8}={сумма стл.3-7}]</t>
  </si>
  <si>
    <t>Ф.F1s разд.1 стр.30 : [{стл.8}={сумма стл.3-7}]</t>
  </si>
  <si>
    <t>Ф.F1s разд.1 стр.31 : [{стл.8}={сумма стл.3-7}]</t>
  </si>
  <si>
    <t>Ф.F1s разд.1 стр.32 : [{стл.8}={сумма стл.3-7}]</t>
  </si>
  <si>
    <t>Ф.F1s разд.1 стр.33 : [{стл.8}={сумма стл.3-7}]</t>
  </si>
  <si>
    <t>Ф.F1s разд.1 стр.34 : [{стл.8}={сумма стл.3-7}]</t>
  </si>
  <si>
    <t>Ф.F1s разд.1 стр.35 : [{стл.8}={сумма стл.3-7}]</t>
  </si>
  <si>
    <t>Ф.F1s разд.1 стр.36 : [{стл.8}={сумма стл.3-7}]</t>
  </si>
  <si>
    <t>Ф.F1s разд.1 стр.37 : [{стл.8}={сумма стл.3-7}]</t>
  </si>
  <si>
    <t>Ф.F1s разд.1 стр.38 : [{стл.8}={сумма стл.3-7}]</t>
  </si>
  <si>
    <t>Ф.F1s разд.1 стр.39 : [{стл.8}={сумма стл.3-7}]</t>
  </si>
  <si>
    <t>Ф.F1s разд.1 стр.4 : [{стл.8}={сумма стл.3-7}]</t>
  </si>
  <si>
    <t>Ф.F1s разд.1 стр.40 : [{стл.8}={сумма стл.3-7}]</t>
  </si>
  <si>
    <t>Ф.F1s разд.1 стр.41 : [{стл.8}={сумма стл.3-7}]</t>
  </si>
  <si>
    <t>Ф.F1s разд.1 стр.42 : [{стл.8}={сумма стл.3-7}]</t>
  </si>
  <si>
    <t>Ф.F1s разд.1 стр.43 : [{стл.8}={сумма стл.3-7}]</t>
  </si>
  <si>
    <t>Ф.F1s разд.1 стр.44 : [{стл.8}={сумма стл.3-7}]</t>
  </si>
  <si>
    <t>Ф.F1s разд.1 стр.45 : [{стл.8}={сумма стл.3-7}]</t>
  </si>
  <si>
    <t>Ф.F1s разд.1 стр.46 : [{стл.8}={сумма стл.3-7}]</t>
  </si>
  <si>
    <t>Ф.F1s разд.1 стр.47 : [{стл.8}={сумма стл.3-7}]</t>
  </si>
  <si>
    <t>Ф.F1s разд.1 стр.5 : [{стл.8}={сумма стл.3-7}]</t>
  </si>
  <si>
    <t>Ф.F1s разд.1 стр.6 : [{стл.8}={сумма стл.3-7}]</t>
  </si>
  <si>
    <t>Ф.F1s разд.1 стр.7 : [{стл.8}={сумма стл.3-7}]</t>
  </si>
  <si>
    <t>Ф.F1s разд.1 стр.8 : [{стл.8}={сумма стл.3-7}]</t>
  </si>
  <si>
    <t>Ф.F1s разд.1 стр.9 : [{стл.8}={сумма стл.3-7}]</t>
  </si>
  <si>
    <t>170652</t>
  </si>
  <si>
    <t>Ф.F1s разд.14 стр.1 : [{стл.8}=0]</t>
  </si>
  <si>
    <t>Ф.F1s разд.14 стр.2 : [{стл.8}=0]</t>
  </si>
  <si>
    <t>170653</t>
  </si>
  <si>
    <t>Ф.F1s разд.9 стр.1 : [{стл.9}&gt;={стл.10}]</t>
  </si>
  <si>
    <t>Ф.F1s разд.9 стр.10 : [{стл.9}&gt;={стл.10}]</t>
  </si>
  <si>
    <t>Ф.F1s разд.9 стр.2 : [{стл.9}&gt;={стл.10}]</t>
  </si>
  <si>
    <t>Ф.F1s разд.9 стр.3 : [{стл.9}&gt;={стл.10}]</t>
  </si>
  <si>
    <t>Ф.F1s разд.9 стр.4 : [{стл.9}&gt;={стл.10}]</t>
  </si>
  <si>
    <t>Ф.F1s разд.9 стр.5 : [{стл.9}&gt;={стл.10}]</t>
  </si>
  <si>
    <t>Ф.F1s разд.9 стр.6 : [{стл.9}&gt;={стл.10}]</t>
  </si>
  <si>
    <t>Ф.F1s разд.9 стр.7 : [{стл.9}&gt;={стл.10}]</t>
  </si>
  <si>
    <t>Ф.F1s разд.9 стр.8 : [{стл.9}&gt;={стл.10}]</t>
  </si>
  <si>
    <t>Ф.F1s разд.9 стр.9 : [{стл.9}&gt;={стл.10}]</t>
  </si>
  <si>
    <t>170654</t>
  </si>
  <si>
    <t>{Ф.F1s разд.2 стл.1 стр.21}&lt;={Ф.F1s разд.1 стл.12 стр.35}</t>
  </si>
  <si>
    <t>170655</t>
  </si>
  <si>
    <t>{Ф.F1s разд.2 стл.1 стр.12}+{Ф.F1s разд.2 стл.1 стр.14}+{Ф.F1s разд.2 стл.1 стр.16}&lt;={Ф.F1s разд.1 стл.10 стр.39}</t>
  </si>
  <si>
    <t>170656</t>
  </si>
  <si>
    <t>{Ф.F1s разд.10 стл.2 стр.1}={Ф.F1s разд.4 стл.2 стр.20}</t>
  </si>
  <si>
    <t>170657</t>
  </si>
  <si>
    <t>Ф.F1s разд.10 стр.1 : [{стл.7}&gt;={стл.8}]</t>
  </si>
  <si>
    <t>Ф.F1s разд.10 стр.2 : [{стл.7}&gt;={стл.8}]</t>
  </si>
  <si>
    <t>Ф.F1s разд.10 стр.3 : [{стл.7}&gt;={стл.8}]</t>
  </si>
  <si>
    <t>Ф.F1s разд.10 стр.4 : [{стл.7}&gt;={стл.8}]</t>
  </si>
  <si>
    <t>Ф.F1s разд.10 стр.5 : [{стл.7}&gt;={стл.8}]</t>
  </si>
  <si>
    <t>Ф.F1s разд.10 стр.6 : [{стл.7}&gt;={стл.8}]</t>
  </si>
  <si>
    <t>Ф.F1s разд.10 стр.7 : [{стл.7}&gt;={стл.8}]</t>
  </si>
  <si>
    <t>Ф.F1s разд.10 стр.8 : [{стл.7}&gt;={стл.8}]</t>
  </si>
  <si>
    <t>Ф.F1s разд.10 стр.9 : [{стл.7}&gt;={стл.8}]</t>
  </si>
  <si>
    <t>170658</t>
  </si>
  <si>
    <t>{Ф.F1s разд.3 стл.1 стр.23}&lt;={Ф.F1s разд.1 стл.12 стр.35}</t>
  </si>
  <si>
    <t>{Ф.F1s разд.3 стл.1 стр.24}&lt;={Ф.F1s разд.1 стл.12 стр.35}</t>
  </si>
  <si>
    <t>{Ф.F1s разд.3 стл.1 стр.25}&lt;={Ф.F1s разд.1 стл.12 стр.35}</t>
  </si>
  <si>
    <t>{Ф.F1s разд.3 стл.1 стр.26}&lt;={Ф.F1s разд.1 стл.12 стр.35}</t>
  </si>
  <si>
    <t>{Ф.F1s разд.3 стл.1 стр.27}&lt;={Ф.F1s разд.1 стл.12 стр.35}</t>
  </si>
  <si>
    <t>{Ф.F1s разд.3 стл.1 стр.28}&lt;={Ф.F1s разд.1 стл.12 стр.35}</t>
  </si>
  <si>
    <t>{Ф.F1s разд.3 стл.1 стр.29}&lt;={Ф.F1s разд.1 стл.12 стр.35}</t>
  </si>
  <si>
    <t>{Ф.F1s разд.3 стл.1 стр.30}&lt;={Ф.F1s разд.1 стл.12 стр.35}</t>
  </si>
  <si>
    <t>{Ф.F1s разд.3 стл.1 стр.31}&lt;={Ф.F1s разд.1 стл.12 стр.35}</t>
  </si>
  <si>
    <t>{Ф.F1s разд.3 стл.1 стр.32}&lt;={Ф.F1s разд.1 стл.12 стр.35}</t>
  </si>
  <si>
    <t>{Ф.F1s разд.3 стл.1 стр.33}&lt;={Ф.F1s разд.1 стл.12 стр.35}</t>
  </si>
  <si>
    <t>170659</t>
  </si>
  <si>
    <t>{Ф.F1s разд.14 стл.4 стр.1}&lt;={Ф.F1s разд.4 стл.1 стр.6}</t>
  </si>
  <si>
    <t>170660</t>
  </si>
  <si>
    <t>Ф.F1s разд.14 стл.1 : [{стр.5}={стр.1}+{стр.3}]</t>
  </si>
  <si>
    <t>Ф.F1s разд.14 стл.10 : [{стр.5}={стр.1}+{стр.3}]</t>
  </si>
  <si>
    <t>Ф.F1s разд.14 стл.11 : [{стр.5}={стр.1}+{стр.3}]</t>
  </si>
  <si>
    <t>Ф.F1s разд.14 стл.2 : [{стр.5}={стр.1}+{стр.3}]</t>
  </si>
  <si>
    <t>Ф.F1s разд.14 стл.3 : [{стр.5}={стр.1}+{стр.3}]</t>
  </si>
  <si>
    <t>Ф.F1s разд.14 стл.4 : [{стр.5}={стр.1}+{стр.3}]</t>
  </si>
  <si>
    <t>Ф.F1s разд.14 стл.5 : [{стр.5}={стр.1}+{стр.3}]</t>
  </si>
  <si>
    <t>Ф.F1s разд.14 стл.6 : [{стр.5}={стр.1}+{стр.3}]</t>
  </si>
  <si>
    <t>Ф.F1s разд.14 стл.7 : [{стр.5}={стр.1}+{стр.3}]</t>
  </si>
  <si>
    <t>Ф.F1s разд.14 стл.8 : [{стр.5}={стр.1}+{стр.3}]</t>
  </si>
  <si>
    <t>Ф.F1s разд.14 стл.9 : [{стр.5}={стр.1}+{стр.3}]</t>
  </si>
  <si>
    <t>170661</t>
  </si>
  <si>
    <t>Ф.F1s разд.9 стр.1 : [{стл.7}&gt;={стл.8}]</t>
  </si>
  <si>
    <t>Ф.F1s разд.9 стр.10 : [{стл.7}&gt;={стл.8}]</t>
  </si>
  <si>
    <t>Ф.F1s разд.9 стр.2 : [{стл.7}&gt;={стл.8}]</t>
  </si>
  <si>
    <t>Ф.F1s разд.9 стр.3 : [{стл.7}&gt;={стл.8}]</t>
  </si>
  <si>
    <t>Ф.F1s разд.9 стр.4 : [{стл.7}&gt;={стл.8}]</t>
  </si>
  <si>
    <t>Ф.F1s разд.9 стр.5 : [{стл.7}&gt;={стл.8}]</t>
  </si>
  <si>
    <t>Ф.F1s разд.9 стр.6 : [{стл.7}&gt;={стл.8}]</t>
  </si>
  <si>
    <t>Ф.F1s разд.9 стр.7 : [{стл.7}&gt;={стл.8}]</t>
  </si>
  <si>
    <t>Ф.F1s разд.9 стр.8 : [{стл.7}&gt;={стл.8}]</t>
  </si>
  <si>
    <t>Ф.F1s разд.9 стр.9 : [{стл.7}&gt;={стл.8}]</t>
  </si>
  <si>
    <t>170662</t>
  </si>
  <si>
    <t>Ф.F1s разд.1 стр.1 : [{стл.19}&lt;={сумма стл.3-4}]</t>
  </si>
  <si>
    <t>Ф.F1s разд.1 стр.10 : [{стл.19}&lt;={сумма стл.3-4}]</t>
  </si>
  <si>
    <t>Ф.F1s разд.1 стр.11 : [{стл.19}&lt;={сумма стл.3-4}]</t>
  </si>
  <si>
    <t>Ф.F1s разд.1 стр.12 : [{стл.19}&lt;={сумма стл.3-4}]</t>
  </si>
  <si>
    <t>Ф.F1s разд.1 стр.13 : [{стл.19}&lt;={сумма стл.3-4}]</t>
  </si>
  <si>
    <t>Ф.F1s разд.1 стр.14 : [{стл.19}&lt;={сумма стл.3-4}]</t>
  </si>
  <si>
    <t>Ф.F1s разд.1 стр.15 : [{стл.19}&lt;={сумма стл.3-4}]</t>
  </si>
  <si>
    <t>Ф.F1s разд.1 стр.16 : [{стл.19}&lt;={сумма стл.3-4}]</t>
  </si>
  <si>
    <t>Ф.F1s разд.1 стр.17 : [{стл.19}&lt;={сумма стл.3-4}]</t>
  </si>
  <si>
    <t>Ф.F1s разд.1 стр.18 : [{стл.19}&lt;={сумма стл.3-4}]</t>
  </si>
  <si>
    <t>Ф.F1s разд.1 стр.19 : [{стл.19}&lt;={сумма стл.3-4}]</t>
  </si>
  <si>
    <t>Ф.F1s разд.1 стр.2 : [{стл.19}&lt;={сумма стл.3-4}]</t>
  </si>
  <si>
    <t>Ф.F1s разд.1 стр.20 : [{стл.19}&lt;={сумма стл.3-4}]</t>
  </si>
  <si>
    <t>Ф.F1s разд.1 стр.21 : [{стл.19}&lt;={сумма стл.3-4}]</t>
  </si>
  <si>
    <t>Ф.F1s разд.1 стр.22 : [{стл.19}&lt;={сумма стл.3-4}]</t>
  </si>
  <si>
    <t>Ф.F1s разд.1 стр.23 : [{стл.19}&lt;={сумма стл.3-4}]</t>
  </si>
  <si>
    <t>Ф.F1s разд.1 стр.24 : [{стл.19}&lt;={сумма стл.3-4}]</t>
  </si>
  <si>
    <t>Ф.F1s разд.1 стр.25 : [{стл.19}&lt;={сумма стл.3-4}]</t>
  </si>
  <si>
    <t>Ф.F1s разд.1 стр.26 : [{стл.19}&lt;={сумма стл.3-4}]</t>
  </si>
  <si>
    <t>Ф.F1s разд.1 стр.27 : [{стл.19}&lt;={сумма стл.3-4}]</t>
  </si>
  <si>
    <t>Ф.F1s разд.1 стр.28 : [{стл.19}&lt;={сумма стл.3-4}]</t>
  </si>
  <si>
    <t>Ф.F1s разд.1 стр.29 : [{стл.19}&lt;={сумма стл.3-4}]</t>
  </si>
  <si>
    <t>Ф.F1s разд.1 стр.3 : [{стл.19}&lt;={сумма стл.3-4}]</t>
  </si>
  <si>
    <t>Ф.F1s разд.1 стр.30 : [{стл.19}&lt;={сумма стл.3-4}]</t>
  </si>
  <si>
    <t>Ф.F1s разд.1 стр.31 : [{стл.19}&lt;={сумма стл.3-4}]</t>
  </si>
  <si>
    <t>Ф.F1s разд.1 стр.32 : [{стл.19}&lt;={сумма стл.3-4}]</t>
  </si>
  <si>
    <t>Ф.F1s разд.1 стр.33 : [{стл.19}&lt;={сумма стл.3-4}]</t>
  </si>
  <si>
    <t>Ф.F1s разд.1 стр.34 : [{стл.19}&lt;={сумма стл.3-4}]</t>
  </si>
  <si>
    <t>Ф.F1s разд.1 стр.35 : [{стл.19}&lt;={сумма стл.3-4}]</t>
  </si>
  <si>
    <t>Ф.F1s разд.1 стр.36 : [{стл.19}&lt;={сумма стл.3-4}]</t>
  </si>
  <si>
    <t>Ф.F1s разд.1 стр.37 : [{стл.19}&lt;={сумма стл.3-4}]</t>
  </si>
  <si>
    <t>Ф.F1s разд.1 стр.38 : [{стл.19}&lt;={сумма стл.3-4}]</t>
  </si>
  <si>
    <t>Ф.F1s разд.1 стр.39 : [{стл.19}&lt;={сумма стл.3-4}]</t>
  </si>
  <si>
    <t>Ф.F1s разд.1 стр.4 : [{стл.19}&lt;={сумма стл.3-4}]</t>
  </si>
  <si>
    <t>Ф.F1s разд.1 стр.40 : [{стл.19}&lt;={сумма стл.3-4}]</t>
  </si>
  <si>
    <t>Ф.F1s разд.1 стр.41 : [{стл.19}&lt;={сумма стл.3-4}]</t>
  </si>
  <si>
    <t>Ф.F1s разд.1 стр.42 : [{стл.19}&lt;={сумма стл.3-4}]</t>
  </si>
  <si>
    <t>Ф.F1s разд.1 стр.43 : [{стл.19}&lt;={сумма стл.3-4}]</t>
  </si>
  <si>
    <t>Ф.F1s разд.1 стр.44 : [{стл.19}&lt;={сумма стл.3-4}]</t>
  </si>
  <si>
    <t>Ф.F1s разд.1 стр.45 : [{стл.19}&lt;={сумма стл.3-4}]</t>
  </si>
  <si>
    <t>Ф.F1s разд.1 стр.46 : [{стл.19}&lt;={сумма стл.3-4}]</t>
  </si>
  <si>
    <t>Ф.F1s разд.1 стр.47 : [{стл.19}&lt;={сумма стл.3-4}]</t>
  </si>
  <si>
    <t>Ф.F1s разд.1 стр.5 : [{стл.19}&lt;={сумма стл.3-4}]</t>
  </si>
  <si>
    <t>Ф.F1s разд.1 стр.6 : [{стл.19}&lt;={сумма стл.3-4}]</t>
  </si>
  <si>
    <t>Ф.F1s разд.1 стр.7 : [{стл.19}&lt;={сумма стл.3-4}]</t>
  </si>
  <si>
    <t>Ф.F1s разд.1 стр.8 : [{стл.19}&lt;={сумма стл.3-4}]</t>
  </si>
  <si>
    <t>Ф.F1s разд.1 стр.9 : [{стл.19}&lt;={сумма стл.3-4}]</t>
  </si>
  <si>
    <t>170663</t>
  </si>
  <si>
    <t>{Ф.F1s разд.2 стл.1 стр.44}&lt;={Ф.F1s разд.1 стл.2 стр.35}</t>
  </si>
  <si>
    <t>170664</t>
  </si>
  <si>
    <t>Ф.F1s разд.1 стр.1 : [{стл.11}&gt;={стл.2}]</t>
  </si>
  <si>
    <t>Ф.F1s разд.1 стр.10 : [{стл.11}&gt;={стл.2}]</t>
  </si>
  <si>
    <t>Ф.F1s разд.1 стр.11 : [{стл.11}&gt;={стл.2}]</t>
  </si>
  <si>
    <t>Ф.F1s разд.1 стр.12 : [{стл.11}&gt;={стл.2}]</t>
  </si>
  <si>
    <t>Ф.F1s разд.1 стр.13 : [{стл.11}&gt;={стл.2}]</t>
  </si>
  <si>
    <t>Ф.F1s разд.1 стр.14 : [{стл.11}&gt;={стл.2}]</t>
  </si>
  <si>
    <t>Ф.F1s разд.1 стр.15 : [{стл.11}&gt;={стл.2}]</t>
  </si>
  <si>
    <t>Ф.F1s разд.1 стр.16 : [{стл.11}&gt;={стл.2}]</t>
  </si>
  <si>
    <t>Ф.F1s разд.1 стр.17 : [{стл.11}&gt;={стл.2}]</t>
  </si>
  <si>
    <t>Ф.F1s разд.1 стр.18 : [{стл.11}&gt;={стл.2}]</t>
  </si>
  <si>
    <t>Ф.F1s разд.1 стр.19 : [{стл.11}&gt;={стл.2}]</t>
  </si>
  <si>
    <t>Ф.F1s разд.1 стр.2 : [{стл.11}&gt;={стл.2}]</t>
  </si>
  <si>
    <t>Ф.F1s разд.1 стр.20 : [{стл.11}&gt;={стл.2}]</t>
  </si>
  <si>
    <t>Ф.F1s разд.1 стр.21 : [{стл.11}&gt;={стл.2}]</t>
  </si>
  <si>
    <t>Ф.F1s разд.1 стр.22 : [{стл.11}&gt;={стл.2}]</t>
  </si>
  <si>
    <t>Ф.F1s разд.1 стр.23 : [{стл.11}&gt;={стл.2}]</t>
  </si>
  <si>
    <t>Ф.F1s разд.1 стр.24 : [{стл.11}&gt;={стл.2}]</t>
  </si>
  <si>
    <t>Ф.F1s разд.1 стр.25 : [{стл.11}&gt;={стл.2}]</t>
  </si>
  <si>
    <t>Ф.F1s разд.1 стр.26 : [{стл.11}&gt;={стл.2}]</t>
  </si>
  <si>
    <t>Ф.F1s разд.1 стр.27 : [{стл.11}&gt;={стл.2}]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</si>
</sst>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Ђ-2]\ #,##0.00_);[Red]\([$Ђ-2]\ #,##0.00\)"/>
    <numFmt numFmtId="168" formatCode="#,##0.00&quot;р.&quot;;[Red]#,##0.00&quot;р.&quot;"/>
    <numFmt numFmtId="169" formatCode="#,##0.00_р_.;[Red]#,##0.00_р_."/>
    <numFmt numFmtId="170" formatCode="#,##0.00_р_."/>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lt;=9999999]###\-####;\(###\)\ ###\-####"/>
    <numFmt numFmtId="176" formatCode="[$-FC19]d\ mmmm\ yyyy\ &quot;г.&quot;"/>
    <numFmt numFmtId="177" formatCode="[$-F800]dddd\,\ mmmm\ dd\,\ yyyy"/>
  </numFmts>
  <fonts count="97">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2"/>
    </font>
    <font>
      <sz val="12"/>
      <name val="Times New Roman"/>
      <family val="1"/>
    </font>
    <font>
      <b/>
      <sz val="14"/>
      <name val="Arial"/>
      <family val="2"/>
    </font>
    <font>
      <sz val="10"/>
      <name val="Arial Cyr"/>
      <family val="0"/>
    </font>
    <font>
      <u val="single"/>
      <sz val="10"/>
      <color indexed="36"/>
      <name val="Arial"/>
      <family val="2"/>
    </font>
    <font>
      <u val="single"/>
      <sz val="10"/>
      <color indexed="12"/>
      <name val="Arial"/>
      <family val="2"/>
    </font>
    <font>
      <sz val="11"/>
      <name val="Times New Roman"/>
      <family val="1"/>
    </font>
    <font>
      <b/>
      <sz val="14"/>
      <name val="Times New Roman"/>
      <family val="1"/>
    </font>
    <font>
      <b/>
      <sz val="12"/>
      <name val="Times New Roman"/>
      <family val="1"/>
    </font>
    <font>
      <sz val="14"/>
      <name val="Times New Roman"/>
      <family val="1"/>
    </font>
    <font>
      <b/>
      <sz val="9"/>
      <name val="Times New Roman"/>
      <family val="1"/>
    </font>
    <font>
      <b/>
      <sz val="18"/>
      <name val="Times New Roman"/>
      <family val="1"/>
    </font>
    <font>
      <sz val="9"/>
      <name val="Times New Roman"/>
      <family val="1"/>
    </font>
    <font>
      <sz val="10"/>
      <color indexed="10"/>
      <name val="Times New Roman"/>
      <family val="1"/>
    </font>
    <font>
      <b/>
      <sz val="8"/>
      <color indexed="10"/>
      <name val="Times New Roman"/>
      <family val="1"/>
    </font>
    <font>
      <b/>
      <sz val="10"/>
      <color indexed="10"/>
      <name val="Times New Roman"/>
      <family val="1"/>
    </font>
    <font>
      <sz val="12"/>
      <color indexed="9"/>
      <name val="Times New Roman"/>
      <family val="1"/>
    </font>
    <font>
      <sz val="17"/>
      <name val="Times New Roman"/>
      <family val="1"/>
    </font>
    <font>
      <sz val="24"/>
      <name val="Times New Roman"/>
      <family val="1"/>
    </font>
    <font>
      <b/>
      <sz val="28"/>
      <name val="Times New Roman"/>
      <family val="1"/>
    </font>
    <font>
      <b/>
      <sz val="36"/>
      <name val="Times New Roman"/>
      <family val="1"/>
    </font>
    <font>
      <b/>
      <sz val="24"/>
      <name val="Times New Roman"/>
      <family val="1"/>
    </font>
    <font>
      <b/>
      <sz val="12"/>
      <color indexed="8"/>
      <name val="Times New Roman"/>
      <family val="1"/>
    </font>
    <font>
      <b/>
      <sz val="24"/>
      <color indexed="8"/>
      <name val="Times New Roman"/>
      <family val="1"/>
    </font>
    <font>
      <sz val="12"/>
      <color indexed="8"/>
      <name val="Times New Roman"/>
      <family val="1"/>
    </font>
    <font>
      <b/>
      <sz val="13"/>
      <name val="Times New Roman"/>
      <family val="1"/>
    </font>
    <font>
      <b/>
      <sz val="22"/>
      <color indexed="8"/>
      <name val="Times New Roman"/>
      <family val="1"/>
    </font>
    <font>
      <b/>
      <sz val="18"/>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8"/>
      <color indexed="8"/>
      <name val="Times New Roman"/>
      <family val="1"/>
    </font>
    <font>
      <b/>
      <sz val="8"/>
      <color indexed="8"/>
      <name val="Times New Roman"/>
      <family val="1"/>
    </font>
    <font>
      <b/>
      <sz val="20"/>
      <color indexed="8"/>
      <name val="Times New Roman"/>
      <family val="1"/>
    </font>
    <font>
      <sz val="9"/>
      <color indexed="8"/>
      <name val="Times New Roman"/>
      <family val="1"/>
    </font>
    <font>
      <b/>
      <sz val="16"/>
      <color indexed="8"/>
      <name val="Times New Roman"/>
      <family val="1"/>
    </font>
    <font>
      <b/>
      <sz val="13"/>
      <color indexed="8"/>
      <name val="Times New Roman"/>
      <family val="1"/>
    </font>
    <font>
      <sz val="16"/>
      <color indexed="8"/>
      <name val="Times New Roman"/>
      <family val="1"/>
    </font>
    <font>
      <b/>
      <sz val="14"/>
      <color indexed="8"/>
      <name val="Times New Roman"/>
      <family val="1"/>
    </font>
    <font>
      <sz val="14"/>
      <color indexed="8"/>
      <name val="Times New Roman"/>
      <family val="1"/>
    </font>
    <font>
      <b/>
      <sz val="26"/>
      <color indexed="8"/>
      <name val="Times New Roman"/>
      <family val="1"/>
    </font>
    <font>
      <vertAlign val="superscript"/>
      <sz val="24"/>
      <color indexed="8"/>
      <name val="Times New Roman"/>
      <family val="1"/>
    </font>
    <font>
      <sz val="11"/>
      <color indexed="8"/>
      <name val="Times New Roman"/>
      <family val="1"/>
    </font>
    <font>
      <b/>
      <sz val="10"/>
      <color indexed="56"/>
      <name val="Times New Roman"/>
      <family val="1"/>
    </font>
    <font>
      <sz val="6"/>
      <color indexed="8"/>
      <name val="Times New Roman"/>
      <family val="1"/>
    </font>
    <font>
      <b/>
      <sz val="17"/>
      <color indexed="8"/>
      <name val="Times New Roman"/>
      <family val="1"/>
    </font>
    <font>
      <sz val="18"/>
      <color indexed="8"/>
      <name val="Times New Roman"/>
      <family val="1"/>
    </font>
    <font>
      <b/>
      <sz val="28"/>
      <color indexed="8"/>
      <name val="Times New Roman"/>
      <family val="1"/>
    </font>
    <font>
      <b/>
      <sz val="12"/>
      <color indexed="12"/>
      <name val="Times New Roman"/>
      <family val="1"/>
    </font>
    <font>
      <b/>
      <sz val="8"/>
      <color indexed="12"/>
      <name val="Times New Roman"/>
      <family val="1"/>
    </font>
    <font>
      <sz val="8"/>
      <color indexed="12"/>
      <name val="Times New Roman"/>
      <family val="1"/>
    </font>
    <font>
      <b/>
      <sz val="16"/>
      <color indexed="48"/>
      <name val="Times New Roman"/>
      <family val="1"/>
    </font>
    <font>
      <b/>
      <sz val="16"/>
      <name val="Times New Roman"/>
      <family val="1"/>
    </font>
    <font>
      <b/>
      <vertAlign val="superscript"/>
      <sz val="20"/>
      <color indexed="8"/>
      <name val="Times New Roman"/>
      <family val="1"/>
    </font>
    <font>
      <b/>
      <sz val="40"/>
      <color indexed="8"/>
      <name val="Times New Roman"/>
      <family val="1"/>
    </font>
    <font>
      <b/>
      <vertAlign val="superscript"/>
      <sz val="24"/>
      <color indexed="8"/>
      <name val="Times New Roman"/>
      <family val="1"/>
    </font>
    <font>
      <b/>
      <vertAlign val="superscript"/>
      <sz val="18"/>
      <color indexed="17"/>
      <name val="Times New Roman"/>
      <family val="1"/>
    </font>
    <font>
      <b/>
      <vertAlign val="superscript"/>
      <sz val="22"/>
      <color indexed="17"/>
      <name val="Times New Roman"/>
      <family val="1"/>
    </font>
    <font>
      <b/>
      <sz val="40"/>
      <name val="Times New Roman"/>
      <family val="1"/>
    </font>
    <font>
      <b/>
      <vertAlign val="superscript"/>
      <sz val="18"/>
      <name val="Times New Roman"/>
      <family val="1"/>
    </font>
    <font>
      <sz val="9"/>
      <name val="Tahoma"/>
      <family val="2"/>
    </font>
    <font>
      <b/>
      <sz val="9"/>
      <name val="Tahoma"/>
      <family val="2"/>
    </font>
    <font>
      <sz val="12"/>
      <name val="Tahoma"/>
      <family val="2"/>
    </font>
    <font>
      <b/>
      <vertAlign val="superscript"/>
      <sz val="11"/>
      <color indexed="8"/>
      <name val="Times New Roman"/>
      <family val="1"/>
    </font>
    <font>
      <b/>
      <vertAlign val="superscript"/>
      <sz val="12"/>
      <color indexed="8"/>
      <name val="Times New Roman"/>
      <family val="1"/>
    </font>
    <font>
      <b/>
      <vertAlign val="superscript"/>
      <sz val="9"/>
      <color indexed="8"/>
      <name val="Times New Roman"/>
      <family val="1"/>
    </font>
    <font>
      <b/>
      <sz val="10"/>
      <name val="Arial"/>
      <family val="2"/>
    </font>
    <font>
      <b/>
      <sz val="10"/>
      <color indexed="10"/>
      <name val="Arial"/>
      <family val="0"/>
    </font>
    <font>
      <b/>
      <sz val="10"/>
      <color indexed="12"/>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family val="2"/>
    </font>
    <font>
      <sz val="8"/>
      <name val="Tahoma"/>
      <family val="2"/>
    </font>
    <font>
      <sz val="10"/>
      <color indexed="6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color indexed="63"/>
      </top>
      <bottom>
        <color indexed="63"/>
      </bottom>
    </border>
    <border>
      <left style="thin"/>
      <right style="thin"/>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0"/>
      </left>
      <right>
        <color indexed="63"/>
      </right>
      <top>
        <color indexed="63"/>
      </top>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8" borderId="0" applyNumberFormat="0" applyBorder="0" applyAlignment="0" applyProtection="0"/>
    <xf numFmtId="0" fontId="76" fillId="11" borderId="0" applyNumberFormat="0" applyBorder="0" applyAlignment="0" applyProtection="0"/>
    <xf numFmtId="0" fontId="77" fillId="12"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9" fillId="0" borderId="0">
      <alignment/>
      <protection/>
    </xf>
    <xf numFmtId="0" fontId="9" fillId="0" borderId="0">
      <alignment/>
      <protection/>
    </xf>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9" borderId="0" applyNumberFormat="0" applyBorder="0" applyAlignment="0" applyProtection="0"/>
    <xf numFmtId="0" fontId="78" fillId="7" borderId="1" applyNumberFormat="0" applyAlignment="0" applyProtection="0"/>
    <xf numFmtId="0" fontId="79" fillId="20" borderId="2" applyNumberFormat="0" applyAlignment="0" applyProtection="0"/>
    <xf numFmtId="0" fontId="80"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1" borderId="7" applyNumberFormat="0" applyAlignment="0" applyProtection="0"/>
    <xf numFmtId="0" fontId="86" fillId="0" borderId="0" applyNumberFormat="0" applyFill="0" applyBorder="0" applyAlignment="0" applyProtection="0"/>
    <xf numFmtId="0" fontId="8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8" fillId="3" borderId="0" applyNumberFormat="0" applyBorder="0" applyAlignment="0" applyProtection="0"/>
    <xf numFmtId="0" fontId="8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4" borderId="0" applyNumberFormat="0" applyBorder="0" applyAlignment="0" applyProtection="0"/>
  </cellStyleXfs>
  <cellXfs count="638">
    <xf numFmtId="0" fontId="0" fillId="0" borderId="0" xfId="0" applyAlignment="1">
      <alignment/>
    </xf>
    <xf numFmtId="0" fontId="3" fillId="0" borderId="0" xfId="0" applyFont="1" applyAlignment="1">
      <alignment/>
    </xf>
    <xf numFmtId="0" fontId="3" fillId="0" borderId="0" xfId="60" applyFont="1" applyFill="1" applyBorder="1" applyAlignment="1">
      <alignment horizontal="center"/>
      <protection/>
    </xf>
    <xf numFmtId="0" fontId="3" fillId="0" borderId="0" xfId="60" applyFont="1" applyFill="1">
      <alignment/>
      <protection/>
    </xf>
    <xf numFmtId="0" fontId="12" fillId="0" borderId="0" xfId="60" applyFont="1" applyFill="1">
      <alignment/>
      <protection/>
    </xf>
    <xf numFmtId="0" fontId="18" fillId="0" borderId="0" xfId="60" applyFont="1" applyFill="1" applyAlignment="1">
      <alignment horizontal="center" vertical="center"/>
      <protection/>
    </xf>
    <xf numFmtId="0" fontId="2" fillId="0" borderId="0" xfId="60" applyFont="1" applyFill="1" applyBorder="1" applyAlignment="1">
      <alignment horizontal="center" vertical="center" wrapText="1"/>
      <protection/>
    </xf>
    <xf numFmtId="0" fontId="3" fillId="0" borderId="0" xfId="60" applyFont="1" applyFill="1" applyAlignment="1">
      <alignment horizontal="left" vertical="top" wrapText="1"/>
      <protection/>
    </xf>
    <xf numFmtId="0" fontId="12" fillId="0" borderId="0" xfId="60" applyFont="1" applyFill="1" applyAlignment="1">
      <alignment horizontal="left" vertical="top" wrapText="1"/>
      <protection/>
    </xf>
    <xf numFmtId="0" fontId="3" fillId="0" borderId="0" xfId="0" applyFont="1" applyAlignment="1">
      <alignment horizontal="right"/>
    </xf>
    <xf numFmtId="0" fontId="15" fillId="0" borderId="0" xfId="60" applyFont="1" applyFill="1" applyBorder="1" applyAlignment="1">
      <alignment horizontal="center"/>
      <protection/>
    </xf>
    <xf numFmtId="0" fontId="15" fillId="0" borderId="0" xfId="60" applyFont="1" applyFill="1">
      <alignment/>
      <protection/>
    </xf>
    <xf numFmtId="0" fontId="13" fillId="0" borderId="0" xfId="60" applyFont="1" applyFill="1" applyAlignment="1">
      <alignment/>
      <protection/>
    </xf>
    <xf numFmtId="0" fontId="15" fillId="0" borderId="10" xfId="60" applyFont="1" applyFill="1" applyBorder="1" applyAlignment="1">
      <alignment/>
      <protection/>
    </xf>
    <xf numFmtId="0" fontId="3" fillId="0" borderId="0" xfId="60" applyFont="1" applyFill="1" applyAlignment="1">
      <alignment wrapText="1"/>
      <protection/>
    </xf>
    <xf numFmtId="3" fontId="13" fillId="0" borderId="0" xfId="60" applyNumberFormat="1" applyFont="1" applyFill="1" applyBorder="1" applyAlignment="1" applyProtection="1">
      <alignment horizontal="right" vertical="center"/>
      <protection locked="0"/>
    </xf>
    <xf numFmtId="0" fontId="22" fillId="0" borderId="0" xfId="0" applyFont="1" applyFill="1" applyAlignment="1" applyProtection="1">
      <alignment shrinkToFit="1"/>
      <protection/>
    </xf>
    <xf numFmtId="0" fontId="1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3" fillId="0" borderId="0" xfId="60" applyFont="1" applyFill="1" applyAlignment="1">
      <alignment horizontal="center" vertical="center"/>
      <protection/>
    </xf>
    <xf numFmtId="0" fontId="24" fillId="0" borderId="0" xfId="60" applyFont="1" applyFill="1">
      <alignment/>
      <protection/>
    </xf>
    <xf numFmtId="0" fontId="15" fillId="0" borderId="0" xfId="60" applyFont="1" applyFill="1" applyAlignment="1">
      <alignment horizontal="center" vertical="center"/>
      <protection/>
    </xf>
    <xf numFmtId="0" fontId="26" fillId="0" borderId="0" xfId="60" applyFont="1" applyFill="1" applyAlignment="1">
      <alignment/>
      <protection/>
    </xf>
    <xf numFmtId="0" fontId="13" fillId="0" borderId="0" xfId="60" applyFont="1" applyFill="1" applyAlignment="1">
      <alignment horizontal="center" vertical="center"/>
      <protection/>
    </xf>
    <xf numFmtId="0" fontId="24" fillId="0" borderId="10" xfId="60" applyFont="1" applyFill="1" applyBorder="1" applyAlignment="1">
      <alignment/>
      <protection/>
    </xf>
    <xf numFmtId="0" fontId="15" fillId="0" borderId="10" xfId="60" applyFont="1" applyFill="1" applyBorder="1" applyAlignment="1">
      <alignment horizontal="center" vertical="center"/>
      <protection/>
    </xf>
    <xf numFmtId="0" fontId="15" fillId="0" borderId="0" xfId="60" applyFont="1" applyFill="1" applyAlignment="1">
      <alignment vertical="center"/>
      <protection/>
    </xf>
    <xf numFmtId="0" fontId="15" fillId="0" borderId="0" xfId="60" applyFont="1" applyFill="1" applyBorder="1">
      <alignment/>
      <protection/>
    </xf>
    <xf numFmtId="0" fontId="15" fillId="0" borderId="0" xfId="60" applyFont="1" applyFill="1" applyBorder="1" applyAlignment="1">
      <alignment horizontal="center" vertical="top"/>
      <protection/>
    </xf>
    <xf numFmtId="0" fontId="15" fillId="0" borderId="0" xfId="60" applyFont="1" applyFill="1" applyBorder="1" applyAlignment="1">
      <alignment/>
      <protection/>
    </xf>
    <xf numFmtId="0" fontId="15" fillId="0" borderId="0" xfId="60" applyFont="1" applyFill="1" applyBorder="1" applyAlignment="1">
      <alignment horizontal="center" vertical="center"/>
      <protection/>
    </xf>
    <xf numFmtId="0" fontId="7" fillId="0" borderId="11" xfId="0" applyFont="1" applyFill="1" applyBorder="1" applyAlignment="1">
      <alignment horizontal="left" vertical="top" wrapText="1"/>
    </xf>
    <xf numFmtId="0" fontId="3" fillId="0" borderId="11" xfId="0" applyFont="1" applyBorder="1" applyAlignment="1">
      <alignment/>
    </xf>
    <xf numFmtId="14" fontId="3" fillId="0" borderId="0" xfId="0" applyNumberFormat="1" applyFont="1" applyAlignment="1" applyProtection="1">
      <alignment horizontal="left"/>
      <protection/>
    </xf>
    <xf numFmtId="0" fontId="2" fillId="0" borderId="0" xfId="0" applyFont="1" applyFill="1" applyAlignment="1" applyProtection="1">
      <alignment/>
      <protection/>
    </xf>
    <xf numFmtId="0" fontId="20" fillId="0" borderId="12" xfId="0" applyFont="1" applyFill="1" applyBorder="1" applyAlignment="1" applyProtection="1">
      <alignment wrapText="1"/>
      <protection/>
    </xf>
    <xf numFmtId="0" fontId="20" fillId="0" borderId="13" xfId="0" applyFont="1" applyFill="1" applyBorder="1" applyAlignment="1" applyProtection="1">
      <alignment wrapText="1"/>
      <protection/>
    </xf>
    <xf numFmtId="0" fontId="20" fillId="0" borderId="14" xfId="0" applyFont="1" applyFill="1" applyBorder="1" applyAlignment="1" applyProtection="1">
      <alignment wrapText="1"/>
      <protection/>
    </xf>
    <xf numFmtId="0" fontId="3" fillId="0" borderId="0" xfId="0" applyFont="1" applyFill="1" applyAlignment="1" applyProtection="1">
      <alignment shrinkToFit="1"/>
      <protection/>
    </xf>
    <xf numFmtId="0" fontId="3" fillId="0" borderId="0" xfId="0"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5" fillId="0" borderId="0" xfId="0" applyFont="1" applyFill="1" applyAlignment="1" applyProtection="1">
      <alignment/>
      <protection/>
    </xf>
    <xf numFmtId="0" fontId="19" fillId="0" borderId="0" xfId="0" applyFont="1" applyFill="1" applyAlignment="1" applyProtection="1">
      <alignment/>
      <protection/>
    </xf>
    <xf numFmtId="0" fontId="2" fillId="0" borderId="0" xfId="0" applyFont="1" applyFill="1" applyBorder="1" applyAlignment="1" applyProtection="1">
      <alignment/>
      <protection/>
    </xf>
    <xf numFmtId="0" fontId="2" fillId="0" borderId="15"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1"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2" fillId="0" borderId="0" xfId="0" applyFont="1" applyFill="1" applyBorder="1" applyAlignment="1" applyProtection="1">
      <alignment vertical="center" wrapText="1"/>
      <protection/>
    </xf>
    <xf numFmtId="0" fontId="3" fillId="0" borderId="0" xfId="60" applyFont="1" applyFill="1" applyProtection="1">
      <alignment/>
      <protection/>
    </xf>
    <xf numFmtId="0" fontId="23" fillId="0" borderId="0" xfId="60" applyFont="1" applyFill="1" applyProtection="1">
      <alignment/>
      <protection/>
    </xf>
    <xf numFmtId="0" fontId="4" fillId="0" borderId="0" xfId="60" applyFont="1" applyFill="1" applyProtection="1">
      <alignment/>
      <protection/>
    </xf>
    <xf numFmtId="3" fontId="17" fillId="0" borderId="0" xfId="0" applyNumberFormat="1" applyFont="1" applyFill="1" applyBorder="1" applyAlignment="1" applyProtection="1">
      <alignment horizontal="right" vertical="center"/>
      <protection/>
    </xf>
    <xf numFmtId="0" fontId="33" fillId="0" borderId="0" xfId="60" applyFont="1" applyFill="1" applyBorder="1" applyAlignment="1">
      <alignment/>
      <protection/>
    </xf>
    <xf numFmtId="0" fontId="34" fillId="0" borderId="0" xfId="60" applyFont="1" applyFill="1" applyBorder="1" applyAlignment="1">
      <alignment/>
      <protection/>
    </xf>
    <xf numFmtId="0" fontId="35" fillId="0" borderId="0" xfId="60" applyFont="1" applyFill="1" applyBorder="1" applyAlignment="1">
      <alignment horizontal="center" vertical="center"/>
      <protection/>
    </xf>
    <xf numFmtId="0" fontId="36" fillId="0" borderId="0" xfId="60" applyFont="1" applyFill="1" applyBorder="1" applyAlignment="1">
      <alignment/>
      <protection/>
    </xf>
    <xf numFmtId="0" fontId="37" fillId="0" borderId="0" xfId="60" applyFont="1" applyFill="1" applyBorder="1">
      <alignment/>
      <protection/>
    </xf>
    <xf numFmtId="0" fontId="38" fillId="0" borderId="0" xfId="60" applyFont="1" applyFill="1" applyBorder="1" applyAlignment="1">
      <alignment horizontal="center" vertical="center" wrapText="1"/>
      <protection/>
    </xf>
    <xf numFmtId="0" fontId="37" fillId="0" borderId="0" xfId="60" applyFont="1" applyFill="1" applyBorder="1" applyAlignment="1">
      <alignment horizontal="center"/>
      <protection/>
    </xf>
    <xf numFmtId="0" fontId="37" fillId="0" borderId="0" xfId="60" applyFont="1" applyFill="1">
      <alignment/>
      <protection/>
    </xf>
    <xf numFmtId="0" fontId="39" fillId="0" borderId="0" xfId="60" applyFont="1" applyFill="1" applyAlignment="1">
      <alignment horizontal="center" vertical="center" wrapText="1"/>
      <protection/>
    </xf>
    <xf numFmtId="0" fontId="40" fillId="0" borderId="0" xfId="60" applyFont="1" applyFill="1" applyBorder="1" applyAlignment="1">
      <alignment horizontal="left" vertical="center"/>
      <protection/>
    </xf>
    <xf numFmtId="0" fontId="40" fillId="0" borderId="0" xfId="60" applyFont="1" applyFill="1" applyBorder="1" applyAlignment="1">
      <alignment horizontal="center" vertical="center" wrapText="1"/>
      <protection/>
    </xf>
    <xf numFmtId="0" fontId="39" fillId="0" borderId="16" xfId="60" applyFont="1" applyFill="1" applyBorder="1" applyAlignment="1">
      <alignment vertical="center"/>
      <protection/>
    </xf>
    <xf numFmtId="0" fontId="39" fillId="0" borderId="10" xfId="60" applyFont="1" applyFill="1" applyBorder="1" applyAlignment="1">
      <alignment vertical="center"/>
      <protection/>
    </xf>
    <xf numFmtId="0" fontId="37" fillId="0" borderId="17" xfId="60" applyFont="1" applyFill="1" applyBorder="1">
      <alignment/>
      <protection/>
    </xf>
    <xf numFmtId="0" fontId="39" fillId="0" borderId="0" xfId="60" applyFont="1" applyFill="1" applyAlignment="1">
      <alignment vertical="center"/>
      <protection/>
    </xf>
    <xf numFmtId="0" fontId="39" fillId="0" borderId="0" xfId="60" applyFont="1" applyFill="1" applyAlignment="1">
      <alignment vertical="center" wrapText="1"/>
      <protection/>
    </xf>
    <xf numFmtId="0" fontId="39" fillId="0" borderId="0" xfId="60" applyFont="1" applyFill="1" applyBorder="1" applyAlignment="1">
      <alignment vertical="center" wrapText="1"/>
      <protection/>
    </xf>
    <xf numFmtId="0" fontId="28" fillId="0" borderId="0" xfId="60" applyFont="1" applyFill="1" applyAlignment="1">
      <alignment horizontal="left" vertical="top" wrapText="1"/>
      <protection/>
    </xf>
    <xf numFmtId="0" fontId="34" fillId="0" borderId="0" xfId="60" applyFont="1" applyFill="1" applyAlignment="1">
      <alignment horizontal="left" vertical="top" wrapText="1"/>
      <protection/>
    </xf>
    <xf numFmtId="0" fontId="41" fillId="0" borderId="0" xfId="60" applyFont="1" applyFill="1" applyAlignment="1">
      <alignment horizontal="center" vertical="center"/>
      <protection/>
    </xf>
    <xf numFmtId="0" fontId="28" fillId="0" borderId="0" xfId="60" applyFont="1" applyFill="1">
      <alignment/>
      <protection/>
    </xf>
    <xf numFmtId="0" fontId="40" fillId="0" borderId="0" xfId="60" applyFont="1" applyFill="1" applyAlignment="1">
      <alignment horizontal="left" vertical="center"/>
      <protection/>
    </xf>
    <xf numFmtId="0" fontId="40" fillId="0" borderId="0" xfId="60" applyFont="1" applyFill="1" applyAlignment="1">
      <alignment horizontal="center" vertical="center" wrapText="1"/>
      <protection/>
    </xf>
    <xf numFmtId="0" fontId="38" fillId="0" borderId="0" xfId="60" applyFont="1" applyFill="1" applyAlignment="1" applyProtection="1">
      <alignment horizontal="left" wrapText="1"/>
      <protection/>
    </xf>
    <xf numFmtId="0" fontId="37" fillId="0" borderId="0" xfId="60" applyFont="1" applyFill="1" applyProtection="1">
      <alignment/>
      <protection/>
    </xf>
    <xf numFmtId="0" fontId="40" fillId="0" borderId="11" xfId="60" applyFont="1" applyFill="1" applyBorder="1" applyAlignment="1" applyProtection="1">
      <alignment horizontal="center" vertical="center" wrapText="1"/>
      <protection/>
    </xf>
    <xf numFmtId="0" fontId="42" fillId="0" borderId="11" xfId="60" applyFont="1" applyFill="1" applyBorder="1" applyAlignment="1" applyProtection="1">
      <alignment horizontal="center" vertical="center" wrapText="1"/>
      <protection/>
    </xf>
    <xf numFmtId="0" fontId="40" fillId="0" borderId="18" xfId="60" applyFont="1" applyFill="1" applyBorder="1" applyAlignment="1" applyProtection="1">
      <alignment horizontal="center" vertical="center" wrapText="1"/>
      <protection/>
    </xf>
    <xf numFmtId="0" fontId="44" fillId="0" borderId="0" xfId="60" applyFont="1" applyFill="1" applyProtection="1">
      <alignment/>
      <protection/>
    </xf>
    <xf numFmtId="0" fontId="28" fillId="0" borderId="0" xfId="60" applyFont="1" applyFill="1" applyBorder="1">
      <alignment/>
      <protection/>
    </xf>
    <xf numFmtId="0" fontId="39" fillId="0" borderId="0" xfId="60" applyFont="1" applyFill="1" applyBorder="1" applyAlignment="1">
      <alignment/>
      <protection/>
    </xf>
    <xf numFmtId="0" fontId="37" fillId="0" borderId="0" xfId="60" applyFont="1" applyFill="1" applyAlignment="1">
      <alignment wrapText="1"/>
      <protection/>
    </xf>
    <xf numFmtId="0" fontId="36" fillId="0" borderId="0" xfId="60" applyFont="1" applyFill="1" applyBorder="1" applyAlignment="1">
      <alignment wrapText="1"/>
      <protection/>
    </xf>
    <xf numFmtId="49" fontId="28" fillId="0" borderId="11" xfId="60" applyNumberFormat="1" applyFont="1" applyFill="1" applyBorder="1" applyAlignment="1">
      <alignment horizontal="center" vertical="center" wrapText="1"/>
      <protection/>
    </xf>
    <xf numFmtId="0" fontId="45" fillId="24" borderId="11" xfId="60" applyFont="1" applyFill="1" applyBorder="1" applyAlignment="1">
      <alignment horizontal="center" vertical="center" wrapText="1"/>
      <protection/>
    </xf>
    <xf numFmtId="0" fontId="36" fillId="0" borderId="0" xfId="60" applyFont="1" applyFill="1" applyBorder="1" applyAlignment="1">
      <alignment vertical="top" wrapText="1"/>
      <protection/>
    </xf>
    <xf numFmtId="49" fontId="36" fillId="0" borderId="11" xfId="60" applyNumberFormat="1" applyFont="1" applyFill="1" applyBorder="1" applyAlignment="1">
      <alignment horizontal="center" vertical="center" wrapText="1"/>
      <protection/>
    </xf>
    <xf numFmtId="49" fontId="39" fillId="0" borderId="11" xfId="60" applyNumberFormat="1" applyFont="1" applyFill="1" applyBorder="1" applyAlignment="1">
      <alignment horizontal="center" vertical="center" wrapText="1"/>
      <protection/>
    </xf>
    <xf numFmtId="0" fontId="39" fillId="0" borderId="0" xfId="60" applyFont="1" applyFill="1" applyBorder="1" applyAlignment="1">
      <alignment horizontal="center" vertical="top" wrapText="1"/>
      <protection/>
    </xf>
    <xf numFmtId="0" fontId="39" fillId="0" borderId="11" xfId="60" applyFont="1" applyFill="1" applyBorder="1" applyAlignment="1">
      <alignment horizontal="center"/>
      <protection/>
    </xf>
    <xf numFmtId="1" fontId="38" fillId="0" borderId="0" xfId="60" applyNumberFormat="1" applyFont="1" applyFill="1" applyBorder="1" applyAlignment="1" applyProtection="1">
      <alignment horizontal="center" vertical="center"/>
      <protection locked="0"/>
    </xf>
    <xf numFmtId="0" fontId="45" fillId="0" borderId="19" xfId="60" applyFont="1" applyFill="1" applyBorder="1" applyAlignment="1">
      <alignment vertical="center" wrapText="1"/>
      <protection/>
    </xf>
    <xf numFmtId="49" fontId="45" fillId="0" borderId="19" xfId="60" applyNumberFormat="1" applyFont="1" applyFill="1" applyBorder="1" applyAlignment="1">
      <alignment vertical="center" wrapText="1"/>
      <protection/>
    </xf>
    <xf numFmtId="49" fontId="45" fillId="0" borderId="11" xfId="60" applyNumberFormat="1" applyFont="1" applyFill="1" applyBorder="1" applyAlignment="1">
      <alignment vertical="center" wrapText="1"/>
      <protection/>
    </xf>
    <xf numFmtId="0" fontId="39" fillId="0" borderId="11" xfId="60" applyFont="1" applyFill="1" applyBorder="1" applyAlignment="1">
      <alignment horizontal="center" vertical="center"/>
      <protection/>
    </xf>
    <xf numFmtId="0" fontId="45" fillId="0" borderId="18" xfId="60" applyFont="1" applyFill="1" applyBorder="1" applyAlignment="1">
      <alignment horizontal="left" vertical="center"/>
      <protection/>
    </xf>
    <xf numFmtId="0" fontId="45" fillId="0" borderId="11" xfId="60" applyFont="1" applyFill="1" applyBorder="1" applyAlignment="1">
      <alignment horizontal="left" vertical="center"/>
      <protection/>
    </xf>
    <xf numFmtId="49" fontId="45" fillId="0" borderId="18" xfId="60" applyNumberFormat="1" applyFont="1" applyFill="1" applyBorder="1" applyAlignment="1">
      <alignment vertical="center" wrapText="1"/>
      <protection/>
    </xf>
    <xf numFmtId="3" fontId="45" fillId="0" borderId="0" xfId="60" applyNumberFormat="1" applyFont="1" applyFill="1" applyBorder="1" applyAlignment="1" applyProtection="1">
      <alignment horizontal="right" vertical="center"/>
      <protection locked="0"/>
    </xf>
    <xf numFmtId="1" fontId="45" fillId="0" borderId="0" xfId="60" applyNumberFormat="1" applyFont="1" applyFill="1" applyBorder="1" applyAlignment="1" applyProtection="1">
      <alignment horizontal="center" vertical="center" textRotation="90"/>
      <protection locked="0"/>
    </xf>
    <xf numFmtId="0" fontId="37" fillId="0" borderId="0" xfId="60" applyFont="1" applyFill="1" applyBorder="1" applyAlignment="1">
      <alignment/>
      <protection/>
    </xf>
    <xf numFmtId="1" fontId="46" fillId="0" borderId="0" xfId="60" applyNumberFormat="1" applyFont="1" applyFill="1" applyBorder="1" applyAlignment="1" applyProtection="1">
      <alignment horizontal="right" vertical="center"/>
      <protection locked="0"/>
    </xf>
    <xf numFmtId="0" fontId="45" fillId="0" borderId="11" xfId="60" applyFont="1" applyFill="1" applyBorder="1" applyAlignment="1">
      <alignment horizontal="left" vertical="center" wrapText="1"/>
      <protection/>
    </xf>
    <xf numFmtId="0" fontId="45" fillId="0" borderId="0" xfId="60" applyFont="1" applyFill="1" applyBorder="1" applyAlignment="1">
      <alignment/>
      <protection/>
    </xf>
    <xf numFmtId="1" fontId="38" fillId="0" borderId="0" xfId="60" applyNumberFormat="1" applyFont="1" applyFill="1" applyBorder="1" applyAlignment="1" applyProtection="1">
      <alignment horizontal="right" vertical="center"/>
      <protection locked="0"/>
    </xf>
    <xf numFmtId="0" fontId="37" fillId="0" borderId="0" xfId="60" applyFont="1" applyFill="1" applyAlignment="1">
      <alignment horizontal="center" vertical="center"/>
      <protection/>
    </xf>
    <xf numFmtId="3" fontId="45" fillId="24" borderId="0" xfId="60" applyNumberFormat="1" applyFont="1" applyFill="1" applyBorder="1" applyAlignment="1" applyProtection="1">
      <alignment horizontal="right" vertical="center"/>
      <protection locked="0"/>
    </xf>
    <xf numFmtId="0" fontId="46" fillId="0" borderId="0" xfId="60" applyFont="1" applyFill="1" applyBorder="1" applyAlignment="1">
      <alignment horizontal="center"/>
      <protection/>
    </xf>
    <xf numFmtId="0" fontId="45" fillId="0" borderId="0" xfId="60" applyFont="1" applyFill="1" applyBorder="1" applyAlignment="1">
      <alignment horizontal="left" wrapText="1"/>
      <protection/>
    </xf>
    <xf numFmtId="0" fontId="38" fillId="0" borderId="0" xfId="60" applyFont="1" applyBorder="1" applyAlignment="1">
      <alignment horizontal="center" vertical="center"/>
      <protection/>
    </xf>
    <xf numFmtId="1" fontId="46" fillId="0" borderId="0" xfId="60" applyNumberFormat="1" applyFont="1" applyFill="1" applyBorder="1" applyAlignment="1" applyProtection="1">
      <alignment horizontal="left" vertical="center" wrapText="1"/>
      <protection locked="0"/>
    </xf>
    <xf numFmtId="49" fontId="45" fillId="0" borderId="11" xfId="60" applyNumberFormat="1" applyFont="1" applyFill="1" applyBorder="1" applyAlignment="1">
      <alignment horizontal="center" vertical="center" wrapText="1"/>
      <protection/>
    </xf>
    <xf numFmtId="49" fontId="47" fillId="0" borderId="11" xfId="60" applyNumberFormat="1" applyFont="1" applyFill="1" applyBorder="1" applyAlignment="1">
      <alignment horizontal="center" vertical="center" wrapText="1"/>
      <protection/>
    </xf>
    <xf numFmtId="0" fontId="45" fillId="0" borderId="11" xfId="60" applyFont="1" applyFill="1" applyBorder="1" applyAlignment="1">
      <alignment horizontal="center" vertical="center"/>
      <protection/>
    </xf>
    <xf numFmtId="49" fontId="29" fillId="0" borderId="11" xfId="60" applyNumberFormat="1" applyFont="1" applyFill="1" applyBorder="1" applyAlignment="1">
      <alignment vertical="center" wrapText="1"/>
      <protection/>
    </xf>
    <xf numFmtId="0" fontId="29" fillId="0" borderId="16" xfId="60" applyNumberFormat="1" applyFont="1" applyFill="1" applyBorder="1" applyAlignment="1">
      <alignment horizontal="left" vertical="center" wrapText="1"/>
      <protection/>
    </xf>
    <xf numFmtId="49" fontId="29" fillId="0" borderId="19" xfId="60" applyNumberFormat="1" applyFont="1" applyFill="1" applyBorder="1" applyAlignment="1">
      <alignment vertical="center" wrapText="1"/>
      <protection/>
    </xf>
    <xf numFmtId="0" fontId="29" fillId="0" borderId="19" xfId="0" applyFont="1" applyFill="1" applyBorder="1" applyAlignment="1">
      <alignment horizontal="left" vertical="center" wrapText="1"/>
    </xf>
    <xf numFmtId="0" fontId="29" fillId="0" borderId="17" xfId="0" applyFont="1" applyFill="1" applyBorder="1" applyAlignment="1">
      <alignment horizontal="left" vertical="center" wrapText="1"/>
    </xf>
    <xf numFmtId="49" fontId="29" fillId="0" borderId="17" xfId="60" applyNumberFormat="1" applyFont="1" applyFill="1" applyBorder="1" applyAlignment="1">
      <alignment vertical="center" wrapText="1"/>
      <protection/>
    </xf>
    <xf numFmtId="0" fontId="48" fillId="0" borderId="0" xfId="60" applyFont="1" applyFill="1" applyAlignment="1">
      <alignment vertical="center"/>
      <protection/>
    </xf>
    <xf numFmtId="1" fontId="45" fillId="0" borderId="0" xfId="60" applyNumberFormat="1" applyFont="1" applyFill="1" applyBorder="1" applyAlignment="1">
      <alignment horizontal="center" vertical="center"/>
      <protection/>
    </xf>
    <xf numFmtId="0" fontId="46" fillId="0" borderId="0" xfId="60" applyFont="1" applyFill="1" applyBorder="1" applyAlignment="1">
      <alignment horizontal="center" vertical="center"/>
      <protection/>
    </xf>
    <xf numFmtId="0" fontId="37" fillId="0" borderId="0" xfId="34" applyFont="1" applyFill="1">
      <alignment/>
      <protection/>
    </xf>
    <xf numFmtId="0" fontId="38" fillId="0" borderId="0" xfId="0" applyFont="1" applyFill="1" applyAlignment="1">
      <alignment/>
    </xf>
    <xf numFmtId="0" fontId="36" fillId="0" borderId="0" xfId="0" applyFont="1" applyFill="1" applyBorder="1" applyAlignment="1">
      <alignment/>
    </xf>
    <xf numFmtId="0" fontId="37" fillId="0" borderId="0" xfId="0" applyFont="1" applyFill="1" applyBorder="1" applyAlignment="1">
      <alignment/>
    </xf>
    <xf numFmtId="0" fontId="28" fillId="0" borderId="0" xfId="0" applyFont="1" applyFill="1" applyAlignment="1">
      <alignment horizontal="left" vertical="top" wrapText="1"/>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0" fontId="38" fillId="0" borderId="0" xfId="0" applyFont="1" applyFill="1" applyBorder="1" applyAlignment="1">
      <alignment/>
    </xf>
    <xf numFmtId="0" fontId="38" fillId="0" borderId="0" xfId="0" applyFont="1" applyFill="1" applyAlignment="1">
      <alignment vertical="top"/>
    </xf>
    <xf numFmtId="49" fontId="39" fillId="0" borderId="11"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49" fontId="36" fillId="0" borderId="11" xfId="0" applyNumberFormat="1" applyFont="1" applyFill="1" applyBorder="1" applyAlignment="1">
      <alignment horizontal="left" vertical="top" wrapText="1"/>
    </xf>
    <xf numFmtId="0" fontId="45" fillId="0" borderId="0" xfId="0" applyFont="1" applyFill="1" applyBorder="1" applyAlignment="1">
      <alignment wrapText="1"/>
    </xf>
    <xf numFmtId="0" fontId="37" fillId="0" borderId="0" xfId="0" applyFont="1" applyFill="1" applyBorder="1" applyAlignment="1">
      <alignment horizontal="center" wrapText="1"/>
    </xf>
    <xf numFmtId="0" fontId="39" fillId="0" borderId="11" xfId="0" applyFont="1" applyFill="1" applyBorder="1" applyAlignment="1">
      <alignment horizontal="center"/>
    </xf>
    <xf numFmtId="0" fontId="39" fillId="0" borderId="11" xfId="0" applyFont="1" applyFill="1" applyBorder="1" applyAlignment="1">
      <alignment/>
    </xf>
    <xf numFmtId="0" fontId="39" fillId="0" borderId="0" xfId="0" applyFont="1" applyFill="1" applyAlignment="1">
      <alignment/>
    </xf>
    <xf numFmtId="0" fontId="39" fillId="0" borderId="11" xfId="0" applyFont="1" applyFill="1" applyBorder="1" applyAlignment="1">
      <alignment horizontal="center" vertical="center"/>
    </xf>
    <xf numFmtId="0" fontId="46" fillId="0" borderId="0" xfId="0" applyFont="1" applyFill="1" applyAlignment="1">
      <alignment/>
    </xf>
    <xf numFmtId="0" fontId="36" fillId="0" borderId="11" xfId="60" applyFont="1" applyFill="1" applyBorder="1" applyAlignment="1">
      <alignment horizontal="center" vertical="center"/>
      <protection/>
    </xf>
    <xf numFmtId="0" fontId="38" fillId="0" borderId="11" xfId="0" applyFont="1" applyFill="1" applyBorder="1" applyAlignment="1">
      <alignment horizontal="center" vertical="center" wrapText="1"/>
    </xf>
    <xf numFmtId="0" fontId="39" fillId="0" borderId="19" xfId="60" applyFont="1" applyFill="1" applyBorder="1" applyAlignment="1">
      <alignment horizontal="center"/>
      <protection/>
    </xf>
    <xf numFmtId="0" fontId="39" fillId="0" borderId="11" xfId="0" applyFont="1" applyFill="1" applyBorder="1" applyAlignment="1">
      <alignment vertical="top"/>
    </xf>
    <xf numFmtId="0" fontId="45" fillId="0" borderId="0" xfId="60" applyFont="1" applyFill="1" applyBorder="1" applyAlignment="1">
      <alignment horizontal="center"/>
      <protection/>
    </xf>
    <xf numFmtId="1" fontId="36" fillId="0" borderId="19" xfId="60" applyNumberFormat="1" applyFont="1" applyFill="1" applyBorder="1" applyAlignment="1" applyProtection="1">
      <alignment vertical="center" wrapText="1"/>
      <protection locked="0"/>
    </xf>
    <xf numFmtId="1" fontId="39" fillId="0" borderId="11" xfId="60"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left" wrapText="1"/>
    </xf>
    <xf numFmtId="0" fontId="28" fillId="0" borderId="0" xfId="0" applyFont="1" applyFill="1" applyBorder="1" applyAlignment="1">
      <alignment/>
    </xf>
    <xf numFmtId="0" fontId="38" fillId="0" borderId="0" xfId="0" applyFont="1" applyFill="1" applyBorder="1" applyAlignment="1">
      <alignment horizontal="center" vertical="center" wrapText="1"/>
    </xf>
    <xf numFmtId="0" fontId="37" fillId="0" borderId="0" xfId="0" applyFont="1" applyFill="1" applyBorder="1" applyAlignment="1">
      <alignment horizontal="center"/>
    </xf>
    <xf numFmtId="0" fontId="37" fillId="0" borderId="0" xfId="0" applyFont="1" applyFill="1" applyAlignment="1">
      <alignment/>
    </xf>
    <xf numFmtId="0" fontId="39" fillId="0" borderId="0" xfId="0" applyFont="1" applyFill="1" applyAlignment="1">
      <alignment vertical="center" wrapText="1"/>
    </xf>
    <xf numFmtId="0" fontId="39" fillId="0" borderId="0" xfId="0" applyFont="1" applyFill="1" applyBorder="1" applyAlignment="1">
      <alignment vertical="center" wrapText="1"/>
    </xf>
    <xf numFmtId="0" fontId="28" fillId="0" borderId="0" xfId="34" applyFont="1" applyFill="1" applyBorder="1" applyAlignment="1">
      <alignment vertical="center" wrapText="1"/>
      <protection/>
    </xf>
    <xf numFmtId="0" fontId="39" fillId="0" borderId="0" xfId="34" applyFont="1" applyFill="1" applyBorder="1" applyAlignment="1">
      <alignment horizontal="center" vertical="center" wrapText="1"/>
      <protection/>
    </xf>
    <xf numFmtId="0" fontId="36" fillId="0" borderId="11" xfId="34" applyFont="1" applyFill="1" applyBorder="1" applyAlignment="1">
      <alignment horizontal="center" vertical="center" wrapText="1"/>
      <protection/>
    </xf>
    <xf numFmtId="3" fontId="28" fillId="0" borderId="0" xfId="34" applyNumberFormat="1" applyFont="1" applyFill="1" applyBorder="1" applyAlignment="1">
      <alignment horizontal="right" vertical="center"/>
      <protection/>
    </xf>
    <xf numFmtId="0" fontId="41" fillId="0" borderId="0" xfId="34" applyFont="1" applyFill="1">
      <alignment/>
      <protection/>
    </xf>
    <xf numFmtId="0" fontId="37" fillId="0" borderId="0" xfId="34" applyFont="1" applyFill="1" applyAlignment="1">
      <alignment horizontal="center" vertical="center"/>
      <protection/>
    </xf>
    <xf numFmtId="0" fontId="34" fillId="0" borderId="11" xfId="34" applyFont="1" applyFill="1" applyBorder="1" applyAlignment="1">
      <alignment horizontal="left" vertical="center"/>
      <protection/>
    </xf>
    <xf numFmtId="3" fontId="28" fillId="23" borderId="17" xfId="34" applyNumberFormat="1" applyFont="1" applyFill="1" applyBorder="1" applyAlignment="1">
      <alignment horizontal="right" vertical="center" wrapText="1"/>
      <protection/>
    </xf>
    <xf numFmtId="3" fontId="28" fillId="23" borderId="11" xfId="34" applyNumberFormat="1" applyFont="1" applyFill="1" applyBorder="1" applyAlignment="1">
      <alignment horizontal="right" vertical="center" wrapText="1"/>
      <protection/>
    </xf>
    <xf numFmtId="3" fontId="28" fillId="23" borderId="11" xfId="34" applyNumberFormat="1" applyFont="1" applyFill="1" applyBorder="1" applyAlignment="1">
      <alignment horizontal="right" vertical="center"/>
      <protection/>
    </xf>
    <xf numFmtId="3" fontId="28" fillId="23" borderId="17" xfId="34" applyNumberFormat="1" applyFont="1" applyFill="1" applyBorder="1" applyAlignment="1">
      <alignment horizontal="right" vertical="center"/>
      <protection/>
    </xf>
    <xf numFmtId="0" fontId="37" fillId="0" borderId="0" xfId="34" applyFont="1" applyFill="1" applyBorder="1">
      <alignment/>
      <protection/>
    </xf>
    <xf numFmtId="0" fontId="36" fillId="0" borderId="0" xfId="0" applyFont="1" applyFill="1" applyBorder="1" applyAlignment="1" applyProtection="1">
      <alignment vertical="center" wrapText="1"/>
      <protection locked="0"/>
    </xf>
    <xf numFmtId="0" fontId="37" fillId="0" borderId="0" xfId="0" applyFont="1" applyFill="1" applyBorder="1" applyAlignment="1" applyProtection="1">
      <alignment/>
      <protection locked="0"/>
    </xf>
    <xf numFmtId="0" fontId="38" fillId="0" borderId="0" xfId="0" applyFont="1" applyFill="1" applyAlignment="1" applyProtection="1">
      <alignment/>
      <protection/>
    </xf>
    <xf numFmtId="0" fontId="38" fillId="0" borderId="20" xfId="0" applyFont="1" applyFill="1" applyBorder="1" applyAlignment="1" applyProtection="1">
      <alignment/>
      <protection/>
    </xf>
    <xf numFmtId="0" fontId="38" fillId="0" borderId="21" xfId="0" applyFont="1" applyFill="1" applyBorder="1" applyAlignment="1" applyProtection="1">
      <alignment/>
      <protection/>
    </xf>
    <xf numFmtId="0" fontId="39" fillId="0" borderId="20" xfId="0" applyFont="1" applyFill="1" applyBorder="1" applyAlignment="1" applyProtection="1">
      <alignment horizontal="center" vertical="center"/>
      <protection/>
    </xf>
    <xf numFmtId="0" fontId="39" fillId="0" borderId="21" xfId="0" applyFont="1" applyFill="1" applyBorder="1" applyAlignment="1" applyProtection="1">
      <alignment horizontal="center" vertical="center"/>
      <protection/>
    </xf>
    <xf numFmtId="0" fontId="39" fillId="0" borderId="21" xfId="0" applyFont="1" applyFill="1" applyBorder="1" applyAlignment="1" applyProtection="1">
      <alignment horizontal="left"/>
      <protection/>
    </xf>
    <xf numFmtId="0" fontId="39" fillId="0" borderId="22" xfId="0" applyFont="1" applyFill="1" applyBorder="1" applyAlignment="1" applyProtection="1">
      <alignment horizontal="left"/>
      <protection/>
    </xf>
    <xf numFmtId="3" fontId="14" fillId="23" borderId="11" xfId="34" applyNumberFormat="1" applyFont="1" applyFill="1" applyBorder="1" applyAlignment="1">
      <alignment horizontal="right" vertical="center" wrapText="1"/>
      <protection/>
    </xf>
    <xf numFmtId="3" fontId="28" fillId="23" borderId="11" xfId="34" applyNumberFormat="1" applyFont="1" applyFill="1" applyBorder="1" applyAlignment="1">
      <alignment horizontal="right" vertical="center"/>
      <protection/>
    </xf>
    <xf numFmtId="3" fontId="14" fillId="14" borderId="11" xfId="34" applyNumberFormat="1" applyFont="1" applyFill="1" applyBorder="1" applyAlignment="1">
      <alignment horizontal="right" vertical="center"/>
      <protection/>
    </xf>
    <xf numFmtId="0" fontId="19"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7" fillId="0" borderId="0" xfId="0" applyFont="1" applyFill="1" applyBorder="1" applyAlignment="1" applyProtection="1">
      <alignment/>
      <protection locked="0"/>
    </xf>
    <xf numFmtId="0" fontId="38" fillId="0" borderId="0" xfId="0" applyFont="1" applyFill="1" applyBorder="1" applyAlignment="1" applyProtection="1">
      <alignment vertical="top"/>
      <protection locked="0"/>
    </xf>
    <xf numFmtId="0" fontId="41" fillId="0" borderId="0" xfId="34" applyFont="1" applyFill="1" applyBorder="1">
      <alignment/>
      <protection/>
    </xf>
    <xf numFmtId="3" fontId="27" fillId="23" borderId="11" xfId="60" applyNumberFormat="1" applyFont="1" applyFill="1" applyBorder="1" applyAlignment="1" applyProtection="1">
      <alignment horizontal="right" vertical="center"/>
      <protection locked="0"/>
    </xf>
    <xf numFmtId="3" fontId="27" fillId="7" borderId="11" xfId="60" applyNumberFormat="1" applyFont="1" applyFill="1" applyBorder="1" applyAlignment="1" applyProtection="1">
      <alignment horizontal="right" vertical="center"/>
      <protection locked="0"/>
    </xf>
    <xf numFmtId="3" fontId="27" fillId="20" borderId="11" xfId="60" applyNumberFormat="1" applyFont="1" applyFill="1" applyBorder="1" applyAlignment="1" applyProtection="1">
      <alignment horizontal="right" vertical="center"/>
      <protection locked="0"/>
    </xf>
    <xf numFmtId="0" fontId="39" fillId="0" borderId="11" xfId="60" applyFont="1" applyFill="1" applyBorder="1" applyAlignment="1">
      <alignment horizontal="center" vertical="center" wrapText="1"/>
      <protection/>
    </xf>
    <xf numFmtId="0" fontId="3" fillId="23" borderId="11" xfId="0" applyFont="1" applyFill="1" applyBorder="1" applyAlignment="1" applyProtection="1">
      <alignment horizontal="center" vertical="center" wrapText="1"/>
      <protection locked="0"/>
    </xf>
    <xf numFmtId="49" fontId="38" fillId="0" borderId="18" xfId="0" applyNumberFormat="1" applyFont="1" applyFill="1" applyBorder="1" applyAlignment="1">
      <alignment horizontal="center" vertical="center" wrapText="1"/>
    </xf>
    <xf numFmtId="0" fontId="34" fillId="0" borderId="11" xfId="34" applyFont="1" applyFill="1" applyBorder="1" applyAlignment="1">
      <alignment wrapText="1"/>
      <protection/>
    </xf>
    <xf numFmtId="0" fontId="34" fillId="0" borderId="11" xfId="34" applyFont="1" applyFill="1" applyBorder="1" applyAlignment="1">
      <alignment horizontal="left" wrapText="1"/>
      <protection/>
    </xf>
    <xf numFmtId="0" fontId="34" fillId="0" borderId="11" xfId="34" applyFont="1" applyFill="1" applyBorder="1" applyAlignment="1">
      <alignment horizontal="left" vertical="center" wrapText="1"/>
      <protection/>
    </xf>
    <xf numFmtId="0" fontId="34" fillId="0" borderId="11" xfId="34" applyFont="1" applyFill="1" applyBorder="1" applyAlignment="1">
      <alignment vertical="center" wrapText="1"/>
      <protection/>
    </xf>
    <xf numFmtId="0" fontId="35" fillId="0" borderId="0" xfId="34" applyFont="1" applyFill="1">
      <alignment/>
      <protection/>
    </xf>
    <xf numFmtId="0" fontId="35" fillId="0" borderId="0" xfId="34" applyFont="1" applyFill="1" applyBorder="1">
      <alignment/>
      <protection/>
    </xf>
    <xf numFmtId="0" fontId="3" fillId="24" borderId="0" xfId="0" applyFont="1" applyFill="1" applyBorder="1" applyAlignment="1" applyProtection="1">
      <alignment horizontal="center" vertical="center" wrapText="1"/>
      <protection locked="0"/>
    </xf>
    <xf numFmtId="0" fontId="3" fillId="24" borderId="0" xfId="0" applyFont="1" applyFill="1" applyAlignment="1" applyProtection="1">
      <alignment horizontal="center" vertical="center" wrapText="1"/>
      <protection/>
    </xf>
    <xf numFmtId="0" fontId="39"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14" fontId="3" fillId="0" borderId="0" xfId="0" applyNumberFormat="1" applyFont="1" applyFill="1" applyAlignment="1" applyProtection="1">
      <alignment/>
      <protection locked="0"/>
    </xf>
    <xf numFmtId="0" fontId="55" fillId="0" borderId="12" xfId="0" applyFont="1" applyFill="1" applyBorder="1" applyAlignment="1" applyProtection="1">
      <alignment horizontal="right" wrapText="1"/>
      <protection/>
    </xf>
    <xf numFmtId="0" fontId="55" fillId="23" borderId="12" xfId="0" applyFont="1" applyFill="1" applyBorder="1" applyAlignment="1" applyProtection="1">
      <alignment horizontal="center" wrapText="1"/>
      <protection locked="0"/>
    </xf>
    <xf numFmtId="0" fontId="55" fillId="0" borderId="12" xfId="0" applyFont="1" applyFill="1" applyBorder="1" applyAlignment="1" applyProtection="1">
      <alignment horizontal="center" wrapText="1"/>
      <protection/>
    </xf>
    <xf numFmtId="0" fontId="55" fillId="0" borderId="12" xfId="0" applyFont="1" applyFill="1" applyBorder="1" applyAlignment="1" applyProtection="1">
      <alignment wrapText="1"/>
      <protection/>
    </xf>
    <xf numFmtId="0" fontId="28" fillId="0" borderId="11" xfId="34" applyFont="1" applyFill="1" applyBorder="1" applyAlignment="1">
      <alignment horizontal="center" vertical="center" wrapText="1"/>
      <protection/>
    </xf>
    <xf numFmtId="0" fontId="39" fillId="0" borderId="11" xfId="34" applyFont="1" applyFill="1" applyBorder="1" applyAlignment="1">
      <alignment horizontal="center" vertical="center"/>
      <protection/>
    </xf>
    <xf numFmtId="0" fontId="39" fillId="0" borderId="23" xfId="34" applyFont="1" applyFill="1" applyBorder="1" applyAlignment="1">
      <alignment horizontal="center" vertical="center"/>
      <protection/>
    </xf>
    <xf numFmtId="0" fontId="36" fillId="0" borderId="17" xfId="34" applyFont="1" applyFill="1" applyBorder="1" applyAlignment="1">
      <alignment horizontal="center" vertical="center" wrapText="1"/>
      <protection/>
    </xf>
    <xf numFmtId="0" fontId="28" fillId="0" borderId="19" xfId="34" applyFont="1" applyFill="1" applyBorder="1" applyAlignment="1">
      <alignment horizontal="center" vertical="center" wrapText="1"/>
      <protection/>
    </xf>
    <xf numFmtId="0" fontId="28" fillId="0" borderId="17" xfId="34" applyFont="1" applyFill="1" applyBorder="1" applyAlignment="1">
      <alignment horizontal="center" vertical="center" wrapText="1"/>
      <protection/>
    </xf>
    <xf numFmtId="0" fontId="39" fillId="0" borderId="11" xfId="34" applyFont="1" applyFill="1" applyBorder="1" applyAlignment="1">
      <alignment horizontal="center" vertical="center" wrapText="1"/>
      <protection/>
    </xf>
    <xf numFmtId="0" fontId="38" fillId="0" borderId="11" xfId="34" applyFont="1" applyFill="1" applyBorder="1" applyAlignment="1">
      <alignment horizontal="center" wrapText="1"/>
      <protection/>
    </xf>
    <xf numFmtId="0" fontId="13" fillId="0" borderId="0" xfId="60" applyFont="1" applyFill="1">
      <alignment/>
      <protection/>
    </xf>
    <xf numFmtId="0" fontId="45" fillId="0" borderId="0" xfId="60" applyFont="1" applyFill="1">
      <alignment/>
      <protection/>
    </xf>
    <xf numFmtId="0" fontId="45" fillId="0" borderId="11" xfId="60" applyFont="1" applyFill="1" applyBorder="1" applyAlignment="1" applyProtection="1">
      <alignment horizontal="center" vertical="center" wrapText="1"/>
      <protection/>
    </xf>
    <xf numFmtId="49" fontId="45" fillId="0" borderId="11" xfId="60" applyNumberFormat="1" applyFont="1" applyFill="1" applyBorder="1" applyAlignment="1" applyProtection="1">
      <alignment horizontal="center" vertical="center" wrapText="1"/>
      <protection/>
    </xf>
    <xf numFmtId="0" fontId="45" fillId="0" borderId="11" xfId="60" applyNumberFormat="1" applyFont="1" applyFill="1" applyBorder="1" applyAlignment="1" applyProtection="1">
      <alignment horizontal="center" vertical="center" wrapText="1"/>
      <protection/>
    </xf>
    <xf numFmtId="0" fontId="47" fillId="0" borderId="19" xfId="60" applyFont="1" applyFill="1" applyBorder="1" applyAlignment="1">
      <alignment vertical="center"/>
      <protection/>
    </xf>
    <xf numFmtId="0" fontId="3" fillId="24" borderId="0" xfId="60" applyFont="1" applyFill="1">
      <alignment/>
      <protection/>
    </xf>
    <xf numFmtId="0" fontId="7" fillId="24" borderId="0" xfId="60" applyFont="1" applyFill="1">
      <alignment/>
      <protection/>
    </xf>
    <xf numFmtId="0" fontId="31" fillId="24" borderId="11" xfId="60" applyFont="1" applyFill="1" applyBorder="1" applyAlignment="1">
      <alignment horizontal="left" vertical="center" wrapText="1"/>
      <protection/>
    </xf>
    <xf numFmtId="0" fontId="31" fillId="24" borderId="11" xfId="60" applyFont="1" applyFill="1" applyBorder="1" applyAlignment="1">
      <alignment horizontal="left" vertical="center"/>
      <protection/>
    </xf>
    <xf numFmtId="0" fontId="28" fillId="0" borderId="11" xfId="60" applyFont="1" applyFill="1" applyBorder="1" applyAlignment="1">
      <alignment horizontal="center" vertical="top" wrapText="1"/>
      <protection/>
    </xf>
    <xf numFmtId="0" fontId="28" fillId="24" borderId="11" xfId="60" applyFont="1" applyFill="1" applyBorder="1" applyAlignment="1">
      <alignment horizontal="center" vertical="center" wrapText="1"/>
      <protection/>
    </xf>
    <xf numFmtId="3" fontId="59" fillId="23" borderId="11" xfId="60" applyNumberFormat="1" applyFont="1" applyFill="1" applyBorder="1" applyAlignment="1" applyProtection="1">
      <alignment horizontal="right" vertical="center"/>
      <protection locked="0"/>
    </xf>
    <xf numFmtId="0" fontId="28" fillId="0" borderId="18" xfId="60" applyNumberFormat="1" applyFont="1" applyFill="1" applyBorder="1" applyAlignment="1">
      <alignment horizontal="center" vertical="center" wrapText="1"/>
      <protection/>
    </xf>
    <xf numFmtId="0" fontId="64" fillId="24" borderId="0" xfId="60" applyFont="1" applyFill="1" applyBorder="1" applyAlignment="1">
      <alignment vertical="center"/>
      <protection/>
    </xf>
    <xf numFmtId="0" fontId="64" fillId="24" borderId="0" xfId="60" applyFont="1" applyFill="1" applyAlignment="1">
      <alignment vertical="center"/>
      <protection/>
    </xf>
    <xf numFmtId="0" fontId="32" fillId="24" borderId="0" xfId="60" applyFont="1" applyFill="1" applyBorder="1" applyAlignment="1">
      <alignment/>
      <protection/>
    </xf>
    <xf numFmtId="49" fontId="29" fillId="0" borderId="11" xfId="60" applyNumberFormat="1" applyFont="1" applyFill="1" applyBorder="1" applyAlignment="1">
      <alignment vertical="center" wrapText="1"/>
      <protection/>
    </xf>
    <xf numFmtId="0" fontId="65" fillId="0" borderId="0" xfId="60" applyFont="1" applyFill="1" applyAlignment="1">
      <alignment/>
      <protection/>
    </xf>
    <xf numFmtId="0" fontId="35" fillId="0" borderId="0" xfId="34" applyFont="1" applyFill="1" applyAlignment="1">
      <alignment vertical="top"/>
      <protection/>
    </xf>
    <xf numFmtId="0" fontId="37" fillId="0" borderId="0" xfId="34" applyFont="1" applyFill="1" applyBorder="1" applyAlignment="1">
      <alignment vertical="top"/>
      <protection/>
    </xf>
    <xf numFmtId="0" fontId="4" fillId="24" borderId="23" xfId="34" applyFont="1" applyFill="1" applyBorder="1" applyAlignment="1">
      <alignment horizontal="center" vertical="top" wrapText="1"/>
      <protection/>
    </xf>
    <xf numFmtId="0" fontId="28" fillId="0" borderId="19" xfId="34" applyFont="1" applyFill="1" applyBorder="1" applyAlignment="1">
      <alignment vertical="center" wrapText="1"/>
      <protection/>
    </xf>
    <xf numFmtId="0" fontId="28" fillId="0" borderId="19" xfId="34" applyFont="1" applyFill="1" applyBorder="1" applyAlignment="1">
      <alignment vertical="center"/>
      <protection/>
    </xf>
    <xf numFmtId="0" fontId="39" fillId="0" borderId="19" xfId="34" applyFont="1" applyFill="1" applyBorder="1" applyAlignment="1">
      <alignment horizontal="center" vertical="center"/>
      <protection/>
    </xf>
    <xf numFmtId="0" fontId="39" fillId="24" borderId="0" xfId="34" applyFont="1" applyFill="1" applyBorder="1" applyAlignment="1">
      <alignment horizontal="center" vertical="center"/>
      <protection/>
    </xf>
    <xf numFmtId="3" fontId="28" fillId="24" borderId="0" xfId="34" applyNumberFormat="1" applyFont="1" applyFill="1" applyBorder="1" applyAlignment="1">
      <alignment horizontal="right" vertical="center"/>
      <protection/>
    </xf>
    <xf numFmtId="0" fontId="38" fillId="24" borderId="0" xfId="0" applyFont="1" applyFill="1" applyAlignment="1">
      <alignment/>
    </xf>
    <xf numFmtId="0" fontId="36" fillId="24" borderId="11" xfId="60" applyFont="1" applyFill="1" applyBorder="1" applyAlignment="1">
      <alignment horizontal="center" vertical="center" wrapText="1"/>
      <protection/>
    </xf>
    <xf numFmtId="0" fontId="39" fillId="24" borderId="11" xfId="0" applyFont="1" applyFill="1" applyBorder="1" applyAlignment="1">
      <alignment/>
    </xf>
    <xf numFmtId="0" fontId="38" fillId="24" borderId="11" xfId="0" applyFont="1" applyFill="1" applyBorder="1" applyAlignment="1">
      <alignment horizontal="center" vertical="center"/>
    </xf>
    <xf numFmtId="0" fontId="3" fillId="24" borderId="18" xfId="60" applyFont="1" applyFill="1" applyBorder="1" applyAlignment="1">
      <alignment horizontal="center" vertical="center"/>
      <protection/>
    </xf>
    <xf numFmtId="0" fontId="3" fillId="24" borderId="18" xfId="60" applyFont="1" applyFill="1" applyBorder="1" applyAlignment="1">
      <alignment horizontal="center" vertical="center" wrapText="1"/>
      <protection/>
    </xf>
    <xf numFmtId="0" fontId="0" fillId="0" borderId="23" xfId="0" applyFont="1" applyBorder="1" applyAlignment="1">
      <alignment/>
    </xf>
    <xf numFmtId="0" fontId="7" fillId="24" borderId="18" xfId="60" applyFont="1" applyFill="1" applyBorder="1">
      <alignment/>
      <protection/>
    </xf>
    <xf numFmtId="0" fontId="7" fillId="20" borderId="11" xfId="60" applyFont="1" applyFill="1" applyBorder="1">
      <alignment/>
      <protection/>
    </xf>
    <xf numFmtId="0" fontId="3" fillId="24" borderId="11" xfId="60" applyFont="1" applyFill="1" applyBorder="1" applyAlignment="1">
      <alignment horizontal="center" vertical="center"/>
      <protection/>
    </xf>
    <xf numFmtId="0" fontId="3" fillId="24" borderId="18" xfId="60" applyFont="1" applyFill="1" applyBorder="1" applyAlignment="1">
      <alignment horizontal="center"/>
      <protection/>
    </xf>
    <xf numFmtId="0" fontId="3" fillId="24" borderId="11" xfId="60" applyFont="1" applyFill="1" applyBorder="1" applyAlignment="1">
      <alignment horizontal="center"/>
      <protection/>
    </xf>
    <xf numFmtId="0" fontId="28" fillId="24" borderId="11" xfId="60" applyFont="1" applyFill="1" applyBorder="1" applyAlignment="1">
      <alignment horizontal="left" vertical="center" wrapText="1"/>
      <protection/>
    </xf>
    <xf numFmtId="0" fontId="14" fillId="24" borderId="18" xfId="60" applyFont="1" applyFill="1" applyBorder="1" applyAlignment="1">
      <alignment wrapText="1"/>
      <protection/>
    </xf>
    <xf numFmtId="0" fontId="14" fillId="24" borderId="11" xfId="60" applyFont="1" applyFill="1" applyBorder="1" applyAlignment="1">
      <alignment wrapText="1"/>
      <protection/>
    </xf>
    <xf numFmtId="0" fontId="28" fillId="0" borderId="19" xfId="34" applyFont="1" applyFill="1" applyBorder="1" applyAlignment="1">
      <alignment vertical="center" wrapText="1"/>
      <protection/>
    </xf>
    <xf numFmtId="0" fontId="4" fillId="24" borderId="18" xfId="60" applyFont="1" applyFill="1" applyBorder="1" applyAlignment="1">
      <alignment horizontal="center" vertical="center" wrapText="1"/>
      <protection/>
    </xf>
    <xf numFmtId="0" fontId="4" fillId="24" borderId="11" xfId="60" applyFont="1" applyFill="1" applyBorder="1" applyAlignment="1">
      <alignment horizontal="center" vertical="center" wrapText="1"/>
      <protection/>
    </xf>
    <xf numFmtId="0" fontId="38" fillId="24" borderId="0" xfId="0" applyFont="1" applyFill="1" applyBorder="1" applyAlignment="1">
      <alignment/>
    </xf>
    <xf numFmtId="0" fontId="38" fillId="24" borderId="0" xfId="0" applyFont="1" applyFill="1" applyBorder="1" applyAlignment="1">
      <alignment horizontal="center" vertical="center" wrapText="1"/>
    </xf>
    <xf numFmtId="0" fontId="36" fillId="24" borderId="0" xfId="60" applyFont="1" applyFill="1" applyBorder="1" applyAlignment="1">
      <alignment horizontal="center" vertical="center" wrapText="1"/>
      <protection/>
    </xf>
    <xf numFmtId="0" fontId="39" fillId="24" borderId="0" xfId="0" applyFont="1" applyFill="1" applyBorder="1" applyAlignment="1">
      <alignment/>
    </xf>
    <xf numFmtId="0" fontId="39" fillId="24" borderId="0" xfId="0" applyFont="1" applyFill="1" applyBorder="1" applyAlignment="1">
      <alignment horizontal="center" vertical="center"/>
    </xf>
    <xf numFmtId="0" fontId="36" fillId="24" borderId="0" xfId="60" applyFont="1" applyFill="1" applyBorder="1" applyAlignment="1">
      <alignment horizontal="left" vertical="center" wrapText="1"/>
      <protection/>
    </xf>
    <xf numFmtId="0" fontId="38" fillId="24" borderId="0" xfId="0" applyFont="1" applyFill="1" applyBorder="1" applyAlignment="1">
      <alignment horizontal="center" vertical="center"/>
    </xf>
    <xf numFmtId="0" fontId="34" fillId="24" borderId="0" xfId="0" applyFont="1" applyFill="1" applyBorder="1" applyAlignment="1">
      <alignment horizontal="right" vertical="center"/>
    </xf>
    <xf numFmtId="0" fontId="49" fillId="24" borderId="0" xfId="0" applyFont="1" applyFill="1" applyBorder="1" applyAlignment="1">
      <alignment horizontal="right" vertical="center"/>
    </xf>
    <xf numFmtId="49" fontId="34" fillId="0" borderId="18" xfId="0" applyNumberFormat="1" applyFont="1" applyFill="1" applyBorder="1" applyAlignment="1">
      <alignment horizontal="center" vertical="center" wrapText="1"/>
    </xf>
    <xf numFmtId="0" fontId="36"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horizontal="right"/>
      <protection locked="0"/>
    </xf>
    <xf numFmtId="0" fontId="39" fillId="24" borderId="11" xfId="0" applyFont="1" applyFill="1" applyBorder="1" applyAlignment="1">
      <alignment horizontal="center" vertical="center" wrapText="1"/>
    </xf>
    <xf numFmtId="0" fontId="38" fillId="24" borderId="11" xfId="0" applyFont="1" applyFill="1" applyBorder="1" applyAlignment="1">
      <alignment horizontal="center"/>
    </xf>
    <xf numFmtId="0" fontId="38" fillId="0" borderId="11" xfId="34" applyFont="1" applyFill="1" applyBorder="1" applyAlignment="1">
      <alignment horizontal="center" vertical="center"/>
      <protection/>
    </xf>
    <xf numFmtId="0" fontId="45" fillId="0" borderId="16" xfId="60" applyFont="1" applyFill="1" applyBorder="1" applyAlignment="1">
      <alignment wrapText="1"/>
      <protection/>
    </xf>
    <xf numFmtId="0" fontId="45" fillId="0" borderId="17" xfId="60" applyFont="1" applyFill="1" applyBorder="1" applyAlignment="1">
      <alignment wrapText="1"/>
      <protection/>
    </xf>
    <xf numFmtId="0" fontId="53" fillId="24" borderId="0" xfId="60" applyFont="1" applyFill="1" applyProtection="1">
      <alignment/>
      <protection/>
    </xf>
    <xf numFmtId="0" fontId="63" fillId="24" borderId="0" xfId="60" applyFont="1" applyFill="1" applyAlignment="1" applyProtection="1">
      <alignment vertical="top"/>
      <protection/>
    </xf>
    <xf numFmtId="0" fontId="33" fillId="24" borderId="0" xfId="60" applyFont="1" applyFill="1" applyAlignment="1" applyProtection="1">
      <alignment vertical="top"/>
      <protection/>
    </xf>
    <xf numFmtId="49" fontId="29" fillId="0" borderId="11" xfId="60" applyNumberFormat="1" applyFont="1" applyFill="1" applyBorder="1" applyAlignment="1" applyProtection="1">
      <alignment horizontal="left" vertical="center" wrapText="1"/>
      <protection/>
    </xf>
    <xf numFmtId="0" fontId="28" fillId="0" borderId="11" xfId="0" applyFont="1" applyFill="1" applyBorder="1" applyAlignment="1">
      <alignment/>
    </xf>
    <xf numFmtId="1" fontId="36" fillId="0" borderId="19" xfId="60" applyNumberFormat="1" applyFont="1" applyFill="1" applyBorder="1" applyAlignment="1" applyProtection="1">
      <alignment horizontal="center" vertical="center" wrapText="1"/>
      <protection locked="0"/>
    </xf>
    <xf numFmtId="49" fontId="36" fillId="0" borderId="11" xfId="0" applyNumberFormat="1" applyFont="1" applyFill="1" applyBorder="1" applyAlignment="1">
      <alignment horizontal="left" vertical="center" wrapText="1"/>
    </xf>
    <xf numFmtId="0" fontId="29" fillId="0" borderId="0" xfId="60" applyFont="1" applyFill="1" applyBorder="1" applyAlignment="1">
      <alignment/>
      <protection/>
    </xf>
    <xf numFmtId="49" fontId="28" fillId="0" borderId="11" xfId="60" applyNumberFormat="1" applyFont="1" applyFill="1" applyBorder="1" applyAlignment="1">
      <alignment horizontal="center" vertical="center" wrapText="1"/>
      <protection/>
    </xf>
    <xf numFmtId="3" fontId="14" fillId="23" borderId="24" xfId="60" applyNumberFormat="1" applyFont="1" applyFill="1" applyBorder="1" applyAlignment="1" applyProtection="1">
      <alignment horizontal="left" vertical="center"/>
      <protection locked="0"/>
    </xf>
    <xf numFmtId="3" fontId="14" fillId="23" borderId="25" xfId="60" applyNumberFormat="1" applyFont="1" applyFill="1" applyBorder="1" applyAlignment="1" applyProtection="1">
      <alignment horizontal="right" vertical="center"/>
      <protection locked="0"/>
    </xf>
    <xf numFmtId="0" fontId="7" fillId="0" borderId="23" xfId="0" applyFont="1" applyFill="1" applyBorder="1" applyAlignment="1">
      <alignment horizontal="left" vertical="top" wrapText="1"/>
    </xf>
    <xf numFmtId="0" fontId="3" fillId="0" borderId="23" xfId="0" applyFont="1" applyBorder="1" applyAlignment="1">
      <alignment horizontal="left"/>
    </xf>
    <xf numFmtId="0" fontId="35" fillId="0" borderId="0" xfId="34" applyFont="1" applyFill="1" applyAlignment="1">
      <alignment horizontal="right"/>
      <protection/>
    </xf>
    <xf numFmtId="0" fontId="28" fillId="0" borderId="11" xfId="60" applyNumberFormat="1" applyFont="1" applyFill="1" applyBorder="1" applyAlignment="1">
      <alignment horizontal="center" vertical="center" wrapText="1"/>
      <protection/>
    </xf>
    <xf numFmtId="0" fontId="28" fillId="0" borderId="11" xfId="60" applyFont="1" applyFill="1" applyBorder="1" applyAlignment="1">
      <alignment horizontal="center" vertical="center"/>
      <protection/>
    </xf>
    <xf numFmtId="0" fontId="30" fillId="0" borderId="11" xfId="60" applyNumberFormat="1" applyFont="1" applyFill="1" applyBorder="1" applyAlignment="1">
      <alignment horizontal="center" vertical="center" wrapText="1"/>
      <protection/>
    </xf>
    <xf numFmtId="1" fontId="28" fillId="0" borderId="11" xfId="60" applyNumberFormat="1" applyFont="1" applyFill="1" applyBorder="1" applyAlignment="1">
      <alignment horizontal="center" vertical="center"/>
      <protection/>
    </xf>
    <xf numFmtId="0" fontId="30" fillId="0" borderId="11" xfId="60" applyFont="1" applyFill="1" applyBorder="1" applyAlignment="1">
      <alignment horizontal="center" vertical="center"/>
      <protection/>
    </xf>
    <xf numFmtId="1" fontId="30" fillId="0" borderId="11" xfId="60" applyNumberFormat="1" applyFont="1" applyFill="1" applyBorder="1" applyAlignment="1">
      <alignment horizontal="center" vertical="center"/>
      <protection/>
    </xf>
    <xf numFmtId="0" fontId="30" fillId="0" borderId="0" xfId="60" applyFont="1" applyFill="1" applyBorder="1" applyAlignment="1">
      <alignment horizontal="center" vertical="center"/>
      <protection/>
    </xf>
    <xf numFmtId="1" fontId="40" fillId="0" borderId="11" xfId="60" applyNumberFormat="1" applyFont="1" applyFill="1" applyBorder="1" applyAlignment="1">
      <alignment horizontal="center" vertical="center"/>
      <protection/>
    </xf>
    <xf numFmtId="3" fontId="28" fillId="23" borderId="11" xfId="0" applyNumberFormat="1" applyFont="1" applyFill="1" applyBorder="1" applyAlignment="1">
      <alignment horizontal="right" vertical="center" wrapText="1"/>
    </xf>
    <xf numFmtId="0" fontId="37" fillId="0" borderId="11" xfId="34" applyFont="1" applyFill="1" applyBorder="1" applyAlignment="1">
      <alignment horizontal="center"/>
      <protection/>
    </xf>
    <xf numFmtId="0" fontId="36" fillId="0" borderId="11" xfId="34" applyFont="1" applyFill="1" applyBorder="1" applyAlignment="1">
      <alignment horizontal="center" vertical="center"/>
      <protection/>
    </xf>
    <xf numFmtId="0" fontId="36" fillId="0" borderId="23" xfId="34" applyFont="1" applyFill="1" applyBorder="1" applyAlignment="1">
      <alignment horizontal="center" vertical="center"/>
      <protection/>
    </xf>
    <xf numFmtId="0" fontId="2" fillId="0" borderId="15" xfId="0" applyFont="1" applyFill="1" applyBorder="1" applyAlignment="1" applyProtection="1">
      <alignment vertical="top" wrapText="1"/>
      <protection/>
    </xf>
    <xf numFmtId="0" fontId="7" fillId="0" borderId="0" xfId="0" applyFont="1" applyFill="1" applyBorder="1" applyAlignment="1" applyProtection="1">
      <alignment vertical="center" wrapText="1"/>
      <protection/>
    </xf>
    <xf numFmtId="3" fontId="17" fillId="23" borderId="11" xfId="0" applyNumberFormat="1" applyFont="1" applyFill="1" applyBorder="1" applyAlignment="1" applyProtection="1">
      <alignment horizontal="right" vertical="center"/>
      <protection locked="0"/>
    </xf>
    <xf numFmtId="3" fontId="17" fillId="23" borderId="11" xfId="60" applyNumberFormat="1" applyFont="1" applyFill="1" applyBorder="1" applyAlignment="1" applyProtection="1">
      <alignment horizontal="right" vertical="center"/>
      <protection locked="0"/>
    </xf>
    <xf numFmtId="3" fontId="17" fillId="7" borderId="11" xfId="0" applyNumberFormat="1" applyFont="1" applyFill="1" applyBorder="1" applyAlignment="1" applyProtection="1">
      <alignment horizontal="right" vertical="center"/>
      <protection locked="0"/>
    </xf>
    <xf numFmtId="3" fontId="17" fillId="20" borderId="11" xfId="0" applyNumberFormat="1" applyFont="1" applyFill="1" applyBorder="1" applyAlignment="1" applyProtection="1">
      <alignment horizontal="right" vertical="center"/>
      <protection locked="0"/>
    </xf>
    <xf numFmtId="3" fontId="17" fillId="7" borderId="11" xfId="60" applyNumberFormat="1" applyFont="1" applyFill="1" applyBorder="1" applyAlignment="1" applyProtection="1">
      <alignment horizontal="right" vertical="center"/>
      <protection locked="0"/>
    </xf>
    <xf numFmtId="3" fontId="17" fillId="20" borderId="11" xfId="60" applyNumberFormat="1" applyFont="1" applyFill="1" applyBorder="1" applyAlignment="1" applyProtection="1">
      <alignment horizontal="right" vertical="center"/>
      <protection locked="0"/>
    </xf>
    <xf numFmtId="3" fontId="13" fillId="23" borderId="11" xfId="60" applyNumberFormat="1" applyFont="1" applyFill="1" applyBorder="1" applyAlignment="1" applyProtection="1">
      <alignment horizontal="right" vertical="center"/>
      <protection locked="0"/>
    </xf>
    <xf numFmtId="3" fontId="13" fillId="7" borderId="11" xfId="60" applyNumberFormat="1" applyFont="1" applyFill="1" applyBorder="1" applyAlignment="1" applyProtection="1">
      <alignment horizontal="right" vertical="center"/>
      <protection locked="0"/>
    </xf>
    <xf numFmtId="3" fontId="13" fillId="20" borderId="11" xfId="60" applyNumberFormat="1" applyFont="1" applyFill="1" applyBorder="1" applyAlignment="1" applyProtection="1">
      <alignment horizontal="right" vertical="center"/>
      <protection locked="0"/>
    </xf>
    <xf numFmtId="3" fontId="45" fillId="14" borderId="11" xfId="60" applyNumberFormat="1" applyFont="1" applyFill="1" applyBorder="1" applyAlignment="1" applyProtection="1">
      <alignment horizontal="right" vertical="center"/>
      <protection locked="0"/>
    </xf>
    <xf numFmtId="3" fontId="45" fillId="23" borderId="11" xfId="60" applyNumberFormat="1" applyFont="1" applyFill="1" applyBorder="1" applyAlignment="1" applyProtection="1">
      <alignment horizontal="right" vertical="center"/>
      <protection locked="0"/>
    </xf>
    <xf numFmtId="3" fontId="45" fillId="14" borderId="11" xfId="60" applyNumberFormat="1" applyFont="1" applyFill="1" applyBorder="1" applyAlignment="1">
      <alignment horizontal="right" vertical="center"/>
      <protection/>
    </xf>
    <xf numFmtId="3" fontId="45" fillId="23" borderId="11" xfId="60" applyNumberFormat="1" applyFont="1" applyFill="1" applyBorder="1" applyAlignment="1">
      <alignment horizontal="right" vertical="center"/>
      <protection/>
    </xf>
    <xf numFmtId="3" fontId="45" fillId="0" borderId="11" xfId="60" applyNumberFormat="1" applyFont="1" applyFill="1" applyBorder="1" applyAlignment="1">
      <alignment horizontal="right" vertical="center"/>
      <protection/>
    </xf>
    <xf numFmtId="0" fontId="45" fillId="0" borderId="11" xfId="60" applyFont="1" applyFill="1" applyBorder="1" applyAlignment="1">
      <alignment horizontal="right" vertical="center"/>
      <protection/>
    </xf>
    <xf numFmtId="3" fontId="14" fillId="20" borderId="11" xfId="34" applyNumberFormat="1" applyFont="1" applyFill="1" applyBorder="1" applyAlignment="1">
      <alignment horizontal="right" vertical="center"/>
      <protection/>
    </xf>
    <xf numFmtId="3" fontId="7" fillId="20" borderId="11" xfId="34" applyNumberFormat="1" applyFont="1" applyFill="1" applyBorder="1" applyAlignment="1">
      <alignment horizontal="right" vertical="center"/>
      <protection/>
    </xf>
    <xf numFmtId="3" fontId="14" fillId="7" borderId="11" xfId="34" applyNumberFormat="1" applyFont="1" applyFill="1" applyBorder="1" applyAlignment="1">
      <alignment horizontal="right" vertical="center" wrapText="1"/>
      <protection/>
    </xf>
    <xf numFmtId="49" fontId="7" fillId="0" borderId="26" xfId="0" applyNumberFormat="1" applyFont="1" applyFill="1" applyBorder="1" applyAlignment="1">
      <alignment wrapText="1"/>
    </xf>
    <xf numFmtId="0" fontId="7" fillId="0" borderId="27" xfId="0" applyFont="1" applyBorder="1" applyAlignment="1">
      <alignment horizontal="right"/>
    </xf>
    <xf numFmtId="49" fontId="7" fillId="0" borderId="28" xfId="0" applyNumberFormat="1" applyFont="1" applyFill="1" applyBorder="1" applyAlignment="1">
      <alignment wrapText="1"/>
    </xf>
    <xf numFmtId="0" fontId="7" fillId="0" borderId="29" xfId="0" applyFont="1" applyBorder="1" applyAlignment="1">
      <alignment horizontal="right"/>
    </xf>
    <xf numFmtId="49" fontId="7" fillId="0" borderId="30" xfId="0" applyNumberFormat="1" applyFont="1" applyFill="1" applyBorder="1" applyAlignment="1">
      <alignment wrapText="1"/>
    </xf>
    <xf numFmtId="0" fontId="7" fillId="0" borderId="31" xfId="0" applyFont="1" applyFill="1" applyBorder="1" applyAlignment="1">
      <alignment horizontal="right"/>
    </xf>
    <xf numFmtId="0" fontId="36" fillId="24" borderId="11" xfId="60" applyFont="1" applyFill="1" applyBorder="1" applyAlignment="1" applyProtection="1">
      <alignment horizontal="center" vertical="center" wrapText="1"/>
      <protection/>
    </xf>
    <xf numFmtId="0" fontId="42" fillId="24" borderId="11" xfId="60" applyFont="1" applyFill="1" applyBorder="1" applyAlignment="1" applyProtection="1">
      <alignment horizontal="center" vertical="center" wrapText="1"/>
      <protection/>
    </xf>
    <xf numFmtId="3" fontId="17" fillId="22" borderId="11" xfId="0" applyNumberFormat="1" applyFont="1" applyFill="1" applyBorder="1" applyAlignment="1" applyProtection="1">
      <alignment horizontal="right" vertical="center"/>
      <protection locked="0"/>
    </xf>
    <xf numFmtId="3" fontId="17" fillId="22" borderId="11" xfId="60" applyNumberFormat="1" applyFont="1" applyFill="1" applyBorder="1" applyAlignment="1" applyProtection="1">
      <alignment horizontal="right" vertical="center"/>
      <protection locked="0"/>
    </xf>
    <xf numFmtId="0" fontId="75" fillId="0" borderId="32" xfId="0" applyNumberFormat="1" applyFont="1" applyBorder="1" applyAlignment="1">
      <alignment horizontal="center" vertical="center" wrapText="1"/>
    </xf>
    <xf numFmtId="0" fontId="0" fillId="0" borderId="32" xfId="0" applyNumberFormat="1" applyBorder="1" applyAlignment="1">
      <alignment horizontal="center" vertical="center" wrapText="1"/>
    </xf>
    <xf numFmtId="0" fontId="0" fillId="0" borderId="0" xfId="0" applyAlignment="1">
      <alignment horizontal="center" vertical="center" wrapText="1"/>
    </xf>
    <xf numFmtId="0" fontId="73" fillId="25" borderId="33" xfId="0" applyNumberFormat="1" applyFont="1" applyFill="1" applyBorder="1" applyAlignment="1">
      <alignment horizontal="center" vertical="center" wrapText="1"/>
    </xf>
    <xf numFmtId="3" fontId="14" fillId="25" borderId="24" xfId="60" applyNumberFormat="1" applyFont="1" applyFill="1" applyBorder="1" applyAlignment="1" applyProtection="1">
      <alignment horizontal="center" vertical="center" wrapText="1"/>
      <protection locked="0"/>
    </xf>
    <xf numFmtId="0" fontId="73" fillId="25" borderId="33" xfId="0" applyNumberFormat="1" applyFont="1" applyFill="1" applyBorder="1" applyAlignment="1">
      <alignment horizontal="center" vertical="center" wrapText="1"/>
    </xf>
    <xf numFmtId="0" fontId="74" fillId="0" borderId="32" xfId="0" applyNumberFormat="1" applyFont="1" applyBorder="1" applyAlignment="1">
      <alignment horizontal="center" vertical="center" wrapText="1"/>
    </xf>
    <xf numFmtId="0" fontId="93" fillId="25" borderId="33" xfId="0" applyNumberFormat="1" applyFont="1" applyFill="1" applyBorder="1" applyAlignment="1">
      <alignment horizontal="center" vertical="center" wrapText="1"/>
    </xf>
    <xf numFmtId="0" fontId="95" fillId="0" borderId="32" xfId="0" applyNumberFormat="1" applyFont="1" applyBorder="1" applyAlignment="1">
      <alignment horizontal="center" vertical="center" wrapText="1"/>
    </xf>
    <xf numFmtId="0" fontId="95" fillId="0" borderId="0" xfId="0" applyFont="1" applyAlignment="1">
      <alignment horizontal="center" vertical="center" wrapText="1"/>
    </xf>
    <xf numFmtId="0" fontId="4" fillId="0" borderId="34"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4" fillId="0" borderId="35" xfId="60" applyFont="1" applyFill="1" applyBorder="1" applyAlignment="1" applyProtection="1">
      <alignment horizontal="center" vertical="center" wrapText="1"/>
      <protection/>
    </xf>
    <xf numFmtId="0" fontId="16" fillId="0" borderId="21" xfId="0" applyFont="1" applyFill="1" applyBorder="1" applyAlignment="1" applyProtection="1">
      <alignment horizontal="center" wrapText="1"/>
      <protection/>
    </xf>
    <xf numFmtId="0" fontId="16" fillId="0" borderId="22" xfId="0" applyFont="1" applyFill="1" applyBorder="1" applyAlignment="1" applyProtection="1">
      <alignment horizontal="center" wrapText="1"/>
      <protection/>
    </xf>
    <xf numFmtId="0" fontId="4" fillId="0" borderId="36" xfId="60" applyFont="1" applyFill="1" applyBorder="1" applyAlignment="1" applyProtection="1">
      <alignment horizontal="center" vertical="center" wrapText="1"/>
      <protection/>
    </xf>
    <xf numFmtId="0" fontId="28" fillId="23" borderId="21" xfId="0" applyFont="1" applyFill="1" applyBorder="1" applyAlignment="1" applyProtection="1">
      <alignment horizontal="center" vertical="center" wrapText="1"/>
      <protection locked="0"/>
    </xf>
    <xf numFmtId="0" fontId="28" fillId="23" borderId="22"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wrapText="1"/>
      <protection/>
    </xf>
    <xf numFmtId="0" fontId="39" fillId="0" borderId="22" xfId="0" applyFont="1" applyFill="1" applyBorder="1" applyAlignment="1" applyProtection="1">
      <alignment horizontal="center"/>
      <protection/>
    </xf>
    <xf numFmtId="0" fontId="28" fillId="23" borderId="20"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9" fillId="0" borderId="21" xfId="0" applyFont="1" applyFill="1" applyBorder="1" applyAlignment="1" applyProtection="1">
      <alignment horizontal="center"/>
      <protection/>
    </xf>
    <xf numFmtId="0" fontId="56" fillId="0" borderId="20"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39" fillId="0" borderId="20" xfId="0" applyFont="1" applyFill="1" applyBorder="1" applyAlignment="1" applyProtection="1">
      <alignment horizontal="center" vertical="center"/>
      <protection/>
    </xf>
    <xf numFmtId="0" fontId="39" fillId="0" borderId="21" xfId="0" applyFont="1" applyFill="1" applyBorder="1" applyAlignment="1" applyProtection="1">
      <alignment horizontal="center" vertical="center"/>
      <protection/>
    </xf>
    <xf numFmtId="0" fontId="39" fillId="0" borderId="22" xfId="0" applyFont="1" applyFill="1" applyBorder="1" applyAlignment="1" applyProtection="1">
      <alignment horizontal="center" vertical="center"/>
      <protection/>
    </xf>
    <xf numFmtId="0" fontId="38" fillId="0" borderId="21" xfId="0" applyFont="1" applyFill="1" applyBorder="1" applyAlignment="1" applyProtection="1">
      <alignment horizontal="center" vertical="center"/>
      <protection/>
    </xf>
    <xf numFmtId="0" fontId="38" fillId="0" borderId="22" xfId="0" applyFont="1" applyFill="1" applyBorder="1" applyAlignment="1" applyProtection="1">
      <alignment horizontal="center" vertical="center"/>
      <protection/>
    </xf>
    <xf numFmtId="0" fontId="38" fillId="0" borderId="37" xfId="0" applyFont="1" applyFill="1" applyBorder="1" applyAlignment="1" applyProtection="1">
      <alignment horizontal="center"/>
      <protection/>
    </xf>
    <xf numFmtId="0" fontId="28" fillId="0" borderId="20"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38" fillId="0" borderId="20" xfId="0" applyFont="1" applyFill="1" applyBorder="1" applyAlignment="1" applyProtection="1">
      <alignment horizontal="center"/>
      <protection/>
    </xf>
    <xf numFmtId="0" fontId="38" fillId="0" borderId="21" xfId="0" applyFont="1" applyFill="1" applyBorder="1" applyAlignment="1" applyProtection="1">
      <alignment horizontal="center"/>
      <protection/>
    </xf>
    <xf numFmtId="0" fontId="38" fillId="0" borderId="22" xfId="0" applyFont="1" applyFill="1" applyBorder="1" applyAlignment="1" applyProtection="1">
      <alignment horizontal="center"/>
      <protection/>
    </xf>
    <xf numFmtId="0" fontId="51" fillId="0" borderId="20" xfId="0" applyFont="1" applyFill="1" applyBorder="1" applyAlignment="1" applyProtection="1">
      <alignment horizontal="center" vertical="top"/>
      <protection/>
    </xf>
    <xf numFmtId="0" fontId="51" fillId="0" borderId="21" xfId="0" applyFont="1" applyFill="1" applyBorder="1" applyAlignment="1" applyProtection="1">
      <alignment horizontal="center" vertical="top"/>
      <protection/>
    </xf>
    <xf numFmtId="0" fontId="51" fillId="0" borderId="22" xfId="0" applyFont="1" applyFill="1" applyBorder="1" applyAlignment="1" applyProtection="1">
      <alignment horizontal="center" vertical="top"/>
      <protection/>
    </xf>
    <xf numFmtId="0" fontId="56" fillId="0" borderId="20" xfId="0" applyFont="1" applyFill="1" applyBorder="1" applyAlignment="1" applyProtection="1">
      <alignment horizontal="center" vertical="center" wrapText="1"/>
      <protection/>
    </xf>
    <xf numFmtId="0" fontId="56" fillId="0" borderId="21" xfId="0" applyFont="1" applyFill="1" applyBorder="1" applyAlignment="1" applyProtection="1">
      <alignment horizontal="center" vertical="center"/>
      <protection/>
    </xf>
    <xf numFmtId="0" fontId="56" fillId="0" borderId="22" xfId="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wrapText="1"/>
      <protection/>
    </xf>
    <xf numFmtId="0" fontId="1" fillId="0" borderId="35" xfId="0" applyFont="1" applyFill="1" applyBorder="1" applyAlignment="1" applyProtection="1">
      <alignment horizontal="left" vertical="center" wrapText="1"/>
      <protection/>
    </xf>
    <xf numFmtId="0" fontId="2" fillId="0" borderId="3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protection/>
    </xf>
    <xf numFmtId="0" fontId="14" fillId="0" borderId="21"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21" fillId="0" borderId="0" xfId="0" applyFont="1" applyAlignment="1" applyProtection="1">
      <alignment horizontal="center"/>
      <protection/>
    </xf>
    <xf numFmtId="0" fontId="4" fillId="0" borderId="20"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50" fillId="0" borderId="0" xfId="0" applyFont="1" applyFill="1" applyAlignment="1" applyProtection="1">
      <alignment horizontal="center"/>
      <protection/>
    </xf>
    <xf numFmtId="0" fontId="2" fillId="0" borderId="37" xfId="0" applyFont="1" applyFill="1" applyBorder="1" applyAlignment="1" applyProtection="1">
      <alignment horizontal="center" vertical="center"/>
      <protection/>
    </xf>
    <xf numFmtId="0" fontId="66" fillId="24" borderId="0" xfId="60" applyFont="1" applyFill="1" applyAlignment="1" applyProtection="1">
      <alignment horizontal="left" vertical="top"/>
      <protection/>
    </xf>
    <xf numFmtId="0" fontId="17" fillId="24" borderId="0" xfId="60" applyFont="1" applyFill="1" applyAlignment="1" applyProtection="1">
      <alignment horizontal="left" vertical="top"/>
      <protection/>
    </xf>
    <xf numFmtId="0" fontId="33" fillId="24" borderId="0" xfId="60" applyFont="1" applyFill="1" applyAlignment="1" applyProtection="1">
      <alignment horizontal="left" vertical="top"/>
      <protection/>
    </xf>
    <xf numFmtId="0" fontId="29" fillId="0" borderId="11" xfId="60" applyFont="1" applyFill="1" applyBorder="1" applyAlignment="1" applyProtection="1">
      <alignment horizontal="center" vertical="center" wrapText="1"/>
      <protection/>
    </xf>
    <xf numFmtId="0" fontId="47" fillId="0" borderId="11" xfId="60" applyFont="1" applyFill="1" applyBorder="1" applyAlignment="1" applyProtection="1">
      <alignment horizontal="center" vertical="center" wrapText="1"/>
      <protection/>
    </xf>
    <xf numFmtId="0" fontId="29" fillId="0" borderId="11" xfId="60" applyFont="1" applyFill="1" applyBorder="1" applyAlignment="1" applyProtection="1">
      <alignment horizontal="center" vertical="center" wrapText="1"/>
      <protection/>
    </xf>
    <xf numFmtId="0" fontId="40" fillId="0" borderId="11" xfId="60" applyFont="1" applyFill="1" applyBorder="1" applyAlignment="1" applyProtection="1">
      <alignment horizontal="center" vertical="center" wrapText="1"/>
      <protection/>
    </xf>
    <xf numFmtId="49" fontId="40" fillId="0" borderId="18" xfId="60" applyNumberFormat="1" applyFont="1" applyFill="1" applyBorder="1" applyAlignment="1" applyProtection="1">
      <alignment horizontal="left" vertical="center" textRotation="90" wrapText="1"/>
      <protection/>
    </xf>
    <xf numFmtId="0" fontId="40" fillId="0" borderId="40" xfId="33" applyFont="1" applyFill="1" applyBorder="1" applyAlignment="1" applyProtection="1">
      <alignment horizontal="left" textRotation="90"/>
      <protection/>
    </xf>
    <xf numFmtId="0" fontId="40" fillId="0" borderId="23" xfId="33" applyFont="1" applyFill="1" applyBorder="1" applyAlignment="1" applyProtection="1">
      <alignment horizontal="left" textRotation="90"/>
      <protection/>
    </xf>
    <xf numFmtId="49" fontId="40" fillId="0" borderId="11" xfId="60" applyNumberFormat="1" applyFont="1" applyFill="1" applyBorder="1" applyAlignment="1" applyProtection="1">
      <alignment horizontal="left" vertical="center" wrapText="1"/>
      <protection/>
    </xf>
    <xf numFmtId="49" fontId="32" fillId="0" borderId="11" xfId="60" applyNumberFormat="1" applyFont="1" applyFill="1" applyBorder="1" applyAlignment="1" applyProtection="1">
      <alignment horizontal="left" vertical="center" wrapText="1"/>
      <protection/>
    </xf>
    <xf numFmtId="0" fontId="33" fillId="24" borderId="0" xfId="60" applyFont="1" applyFill="1" applyBorder="1" applyAlignment="1" applyProtection="1">
      <alignment horizontal="left" wrapText="1"/>
      <protection/>
    </xf>
    <xf numFmtId="0" fontId="43" fillId="0" borderId="0" xfId="60" applyFont="1" applyFill="1" applyBorder="1" applyAlignment="1" applyProtection="1">
      <alignment horizontal="left" wrapText="1"/>
      <protection/>
    </xf>
    <xf numFmtId="49" fontId="40" fillId="0" borderId="11" xfId="60" applyNumberFormat="1" applyFont="1" applyFill="1" applyBorder="1" applyAlignment="1" applyProtection="1">
      <alignment horizontal="center" vertical="center" textRotation="90" wrapText="1"/>
      <protection/>
    </xf>
    <xf numFmtId="49" fontId="29" fillId="0" borderId="16" xfId="60" applyNumberFormat="1" applyFont="1" applyFill="1" applyBorder="1" applyAlignment="1" applyProtection="1">
      <alignment horizontal="left" vertical="center" wrapText="1"/>
      <protection/>
    </xf>
    <xf numFmtId="49" fontId="29" fillId="0" borderId="17" xfId="60" applyNumberFormat="1" applyFont="1" applyFill="1" applyBorder="1" applyAlignment="1" applyProtection="1">
      <alignment horizontal="left" vertical="center" wrapText="1"/>
      <protection/>
    </xf>
    <xf numFmtId="0" fontId="40" fillId="0" borderId="18" xfId="60" applyFont="1" applyFill="1" applyBorder="1" applyAlignment="1" applyProtection="1">
      <alignment horizontal="center" vertical="center" wrapText="1"/>
      <protection/>
    </xf>
    <xf numFmtId="0" fontId="40" fillId="0" borderId="40" xfId="60" applyFont="1" applyFill="1" applyBorder="1" applyAlignment="1" applyProtection="1">
      <alignment horizontal="center" vertical="center" wrapText="1"/>
      <protection/>
    </xf>
    <xf numFmtId="0" fontId="40" fillId="0" borderId="23" xfId="60" applyFont="1" applyFill="1" applyBorder="1" applyAlignment="1" applyProtection="1">
      <alignment horizontal="center" vertical="center" wrapText="1"/>
      <protection/>
    </xf>
    <xf numFmtId="0" fontId="40" fillId="0" borderId="11" xfId="60" applyFont="1" applyFill="1" applyBorder="1" applyAlignment="1" applyProtection="1">
      <alignment horizontal="center" vertical="center" textRotation="90" wrapText="1"/>
      <protection/>
    </xf>
    <xf numFmtId="49" fontId="32" fillId="0" borderId="19" xfId="60" applyNumberFormat="1" applyFont="1" applyFill="1" applyBorder="1" applyAlignment="1" applyProtection="1">
      <alignment horizontal="left" vertical="center" wrapText="1"/>
      <protection/>
    </xf>
    <xf numFmtId="49" fontId="32" fillId="0" borderId="17" xfId="60" applyNumberFormat="1" applyFont="1" applyFill="1" applyBorder="1" applyAlignment="1" applyProtection="1">
      <alignment horizontal="left" vertical="center" wrapText="1"/>
      <protection/>
    </xf>
    <xf numFmtId="49" fontId="54" fillId="0" borderId="11" xfId="60" applyNumberFormat="1" applyFont="1" applyFill="1" applyBorder="1" applyAlignment="1" applyProtection="1">
      <alignment horizontal="left" vertical="center" wrapText="1"/>
      <protection/>
    </xf>
    <xf numFmtId="0" fontId="42" fillId="24" borderId="18" xfId="60" applyFont="1" applyFill="1" applyBorder="1" applyAlignment="1" applyProtection="1">
      <alignment horizontal="center" vertical="center" wrapText="1"/>
      <protection/>
    </xf>
    <xf numFmtId="0" fontId="42" fillId="24" borderId="23" xfId="60" applyFont="1" applyFill="1" applyBorder="1" applyAlignment="1" applyProtection="1">
      <alignment horizontal="center" vertical="center" wrapText="1"/>
      <protection/>
    </xf>
    <xf numFmtId="49" fontId="32" fillId="0" borderId="16" xfId="60" applyNumberFormat="1" applyFont="1" applyFill="1" applyBorder="1" applyAlignment="1" applyProtection="1">
      <alignment horizontal="left" vertical="center" wrapText="1"/>
      <protection/>
    </xf>
    <xf numFmtId="49" fontId="40" fillId="0" borderId="19" xfId="60" applyNumberFormat="1" applyFont="1" applyFill="1" applyBorder="1" applyAlignment="1" applyProtection="1">
      <alignment horizontal="left" vertical="center" wrapText="1"/>
      <protection/>
    </xf>
    <xf numFmtId="49" fontId="40" fillId="0" borderId="16" xfId="60" applyNumberFormat="1" applyFont="1" applyFill="1" applyBorder="1" applyAlignment="1" applyProtection="1">
      <alignment horizontal="left" vertical="center" wrapText="1"/>
      <protection/>
    </xf>
    <xf numFmtId="49" fontId="40" fillId="0" borderId="17" xfId="60" applyNumberFormat="1" applyFont="1" applyFill="1" applyBorder="1" applyAlignment="1" applyProtection="1">
      <alignment horizontal="left" vertical="center" wrapText="1"/>
      <protection/>
    </xf>
    <xf numFmtId="0" fontId="45" fillId="0" borderId="11" xfId="60" applyFont="1" applyFill="1" applyBorder="1" applyAlignment="1" applyProtection="1">
      <alignment horizontal="center" vertical="top" wrapText="1"/>
      <protection/>
    </xf>
    <xf numFmtId="0" fontId="53" fillId="24" borderId="10" xfId="60" applyFont="1" applyFill="1" applyBorder="1" applyAlignment="1" applyProtection="1">
      <alignment horizontal="left" wrapText="1"/>
      <protection/>
    </xf>
    <xf numFmtId="49" fontId="29" fillId="0" borderId="11" xfId="60" applyNumberFormat="1" applyFont="1" applyFill="1" applyBorder="1" applyAlignment="1" applyProtection="1">
      <alignment horizontal="center" vertical="center" wrapText="1"/>
      <protection/>
    </xf>
    <xf numFmtId="0" fontId="52" fillId="0" borderId="11" xfId="60" applyFont="1" applyFill="1" applyBorder="1" applyAlignment="1" applyProtection="1">
      <alignment horizontal="center" vertical="center" wrapText="1"/>
      <protection/>
    </xf>
    <xf numFmtId="0" fontId="45" fillId="0" borderId="11" xfId="60" applyFont="1" applyFill="1" applyBorder="1" applyAlignment="1" applyProtection="1">
      <alignment horizontal="center" vertical="center" wrapText="1"/>
      <protection/>
    </xf>
    <xf numFmtId="0" fontId="29" fillId="0" borderId="19" xfId="60" applyFont="1" applyFill="1" applyBorder="1" applyAlignment="1" applyProtection="1">
      <alignment horizontal="center" vertical="center" wrapText="1"/>
      <protection/>
    </xf>
    <xf numFmtId="0" fontId="29" fillId="0" borderId="16" xfId="60" applyFont="1" applyFill="1" applyBorder="1" applyAlignment="1" applyProtection="1">
      <alignment horizontal="center" vertical="center" wrapText="1"/>
      <protection/>
    </xf>
    <xf numFmtId="0" fontId="29" fillId="0" borderId="17" xfId="60" applyFont="1" applyFill="1" applyBorder="1" applyAlignment="1" applyProtection="1">
      <alignment horizontal="center" vertical="center" wrapText="1"/>
      <protection/>
    </xf>
    <xf numFmtId="0" fontId="29" fillId="0" borderId="18" xfId="60" applyFont="1" applyFill="1" applyBorder="1" applyAlignment="1" applyProtection="1">
      <alignment horizontal="center" vertical="center" wrapText="1"/>
      <protection/>
    </xf>
    <xf numFmtId="0" fontId="29" fillId="0" borderId="40" xfId="60" applyFont="1" applyFill="1" applyBorder="1" applyAlignment="1" applyProtection="1">
      <alignment horizontal="center" vertical="center" wrapText="1"/>
      <protection/>
    </xf>
    <xf numFmtId="0" fontId="29" fillId="0" borderId="23" xfId="60" applyFont="1" applyFill="1" applyBorder="1" applyAlignment="1" applyProtection="1">
      <alignment horizontal="center" vertical="center" wrapText="1"/>
      <protection/>
    </xf>
    <xf numFmtId="0" fontId="33" fillId="0" borderId="19" xfId="60" applyFont="1" applyFill="1" applyBorder="1" applyAlignment="1" quotePrefix="1">
      <alignment horizontal="left" wrapText="1"/>
      <protection/>
    </xf>
    <xf numFmtId="0" fontId="33" fillId="0" borderId="16" xfId="60" applyFont="1" applyFill="1" applyBorder="1" applyAlignment="1">
      <alignment horizontal="left" wrapText="1"/>
      <protection/>
    </xf>
    <xf numFmtId="0" fontId="33" fillId="0" borderId="17" xfId="60" applyFont="1" applyFill="1" applyBorder="1" applyAlignment="1">
      <alignment horizontal="left" wrapText="1"/>
      <protection/>
    </xf>
    <xf numFmtId="0" fontId="61" fillId="0" borderId="0" xfId="60" applyFont="1" applyFill="1" applyAlignment="1">
      <alignment horizontal="left" vertical="top" wrapText="1"/>
      <protection/>
    </xf>
    <xf numFmtId="0" fontId="40" fillId="0" borderId="19" xfId="60" applyFont="1" applyFill="1" applyBorder="1" applyAlignment="1" applyProtection="1">
      <alignment horizontal="center" vertical="center"/>
      <protection/>
    </xf>
    <xf numFmtId="0" fontId="40" fillId="0" borderId="16" xfId="60" applyFont="1" applyFill="1" applyBorder="1" applyAlignment="1" applyProtection="1">
      <alignment horizontal="center" vertical="center"/>
      <protection/>
    </xf>
    <xf numFmtId="0" fontId="40" fillId="0" borderId="17" xfId="60" applyFont="1" applyFill="1" applyBorder="1" applyAlignment="1" applyProtection="1">
      <alignment horizontal="center" vertical="center"/>
      <protection/>
    </xf>
    <xf numFmtId="0" fontId="52" fillId="0" borderId="19" xfId="60" applyFont="1" applyFill="1" applyBorder="1" applyAlignment="1" applyProtection="1">
      <alignment horizontal="center" vertical="center" wrapText="1"/>
      <protection/>
    </xf>
    <xf numFmtId="0" fontId="52" fillId="0" borderId="16" xfId="60" applyFont="1" applyFill="1" applyBorder="1" applyAlignment="1" applyProtection="1">
      <alignment horizontal="center" vertical="center" wrapText="1"/>
      <protection/>
    </xf>
    <xf numFmtId="0" fontId="52" fillId="0" borderId="17" xfId="60" applyFont="1" applyFill="1" applyBorder="1" applyAlignment="1" applyProtection="1">
      <alignment horizontal="center" vertical="center" wrapText="1"/>
      <protection/>
    </xf>
    <xf numFmtId="0" fontId="45" fillId="0" borderId="19" xfId="60" applyFont="1" applyFill="1" applyBorder="1" applyAlignment="1" quotePrefix="1">
      <alignment horizontal="left" wrapText="1"/>
      <protection/>
    </xf>
    <xf numFmtId="0" fontId="45" fillId="0" borderId="16" xfId="60" applyFont="1" applyFill="1" applyBorder="1" applyAlignment="1" quotePrefix="1">
      <alignment horizontal="left" wrapText="1"/>
      <protection/>
    </xf>
    <xf numFmtId="0" fontId="42" fillId="0" borderId="0" xfId="60" applyFont="1" applyFill="1" applyBorder="1" applyAlignment="1">
      <alignment horizontal="center" wrapText="1"/>
      <protection/>
    </xf>
    <xf numFmtId="0" fontId="42" fillId="0" borderId="10" xfId="60" applyFont="1" applyFill="1" applyBorder="1" applyAlignment="1">
      <alignment horizontal="center" wrapText="1"/>
      <protection/>
    </xf>
    <xf numFmtId="49" fontId="45" fillId="0" borderId="19" xfId="60" applyNumberFormat="1" applyFont="1" applyFill="1" applyBorder="1" applyAlignment="1">
      <alignment vertical="center" wrapText="1"/>
      <protection/>
    </xf>
    <xf numFmtId="49" fontId="45" fillId="0" borderId="17" xfId="60" applyNumberFormat="1" applyFont="1" applyFill="1" applyBorder="1" applyAlignment="1">
      <alignment vertical="center" wrapText="1"/>
      <protection/>
    </xf>
    <xf numFmtId="1" fontId="28" fillId="0" borderId="18" xfId="60" applyNumberFormat="1" applyFont="1" applyFill="1" applyBorder="1" applyAlignment="1" applyProtection="1">
      <alignment horizontal="center" vertical="center" textRotation="90"/>
      <protection locked="0"/>
    </xf>
    <xf numFmtId="1" fontId="28" fillId="0" borderId="40" xfId="60" applyNumberFormat="1" applyFont="1" applyFill="1" applyBorder="1" applyAlignment="1" applyProtection="1">
      <alignment horizontal="center" vertical="center" textRotation="90"/>
      <protection locked="0"/>
    </xf>
    <xf numFmtId="49" fontId="45" fillId="0" borderId="19" xfId="60" applyNumberFormat="1" applyFont="1" applyFill="1" applyBorder="1" applyAlignment="1">
      <alignment horizontal="left" vertical="center" wrapText="1"/>
      <protection/>
    </xf>
    <xf numFmtId="49" fontId="45" fillId="0" borderId="16" xfId="60" applyNumberFormat="1" applyFont="1" applyFill="1" applyBorder="1" applyAlignment="1">
      <alignment horizontal="left" vertical="center" wrapText="1"/>
      <protection/>
    </xf>
    <xf numFmtId="49" fontId="45" fillId="0" borderId="17" xfId="60" applyNumberFormat="1" applyFont="1" applyFill="1" applyBorder="1" applyAlignment="1">
      <alignment horizontal="left" vertical="center" wrapText="1"/>
      <protection/>
    </xf>
    <xf numFmtId="0" fontId="30" fillId="24" borderId="10" xfId="60" applyFont="1" applyFill="1" applyBorder="1" applyAlignment="1">
      <alignment horizontal="left" wrapText="1"/>
      <protection/>
    </xf>
    <xf numFmtId="49" fontId="39" fillId="0" borderId="19" xfId="60" applyNumberFormat="1" applyFont="1" applyFill="1" applyBorder="1" applyAlignment="1">
      <alignment horizontal="center" vertical="center" wrapText="1"/>
      <protection/>
    </xf>
    <xf numFmtId="49" fontId="39" fillId="0" borderId="16" xfId="60" applyNumberFormat="1" applyFont="1" applyFill="1" applyBorder="1" applyAlignment="1">
      <alignment horizontal="center" vertical="center" wrapText="1"/>
      <protection/>
    </xf>
    <xf numFmtId="49" fontId="39" fillId="0" borderId="17" xfId="60" applyNumberFormat="1" applyFont="1" applyFill="1" applyBorder="1" applyAlignment="1">
      <alignment horizontal="center" vertical="center" wrapText="1"/>
      <protection/>
    </xf>
    <xf numFmtId="0" fontId="45" fillId="0" borderId="19" xfId="60" applyFont="1" applyFill="1" applyBorder="1" applyAlignment="1">
      <alignment horizontal="left" wrapText="1"/>
      <protection/>
    </xf>
    <xf numFmtId="0" fontId="45" fillId="0" borderId="16" xfId="60" applyFont="1" applyFill="1" applyBorder="1" applyAlignment="1">
      <alignment horizontal="left" wrapText="1"/>
      <protection/>
    </xf>
    <xf numFmtId="0" fontId="45" fillId="0" borderId="17" xfId="60" applyFont="1" applyFill="1" applyBorder="1" applyAlignment="1">
      <alignment horizontal="left" wrapText="1"/>
      <protection/>
    </xf>
    <xf numFmtId="0" fontId="45" fillId="0" borderId="19" xfId="60" applyFont="1" applyFill="1" applyBorder="1" applyAlignment="1">
      <alignment horizontal="left" vertical="top" wrapText="1"/>
      <protection/>
    </xf>
    <xf numFmtId="0" fontId="45" fillId="0" borderId="16" xfId="60" applyFont="1" applyFill="1" applyBorder="1" applyAlignment="1">
      <alignment horizontal="left" vertical="top" wrapText="1"/>
      <protection/>
    </xf>
    <xf numFmtId="0" fontId="45" fillId="0" borderId="17" xfId="60" applyFont="1" applyFill="1" applyBorder="1" applyAlignment="1">
      <alignment horizontal="left" vertical="top" wrapText="1"/>
      <protection/>
    </xf>
    <xf numFmtId="1" fontId="28" fillId="0" borderId="18" xfId="60" applyNumberFormat="1" applyFont="1" applyFill="1" applyBorder="1" applyAlignment="1" applyProtection="1">
      <alignment horizontal="center" vertical="center" textRotation="90" wrapText="1"/>
      <protection locked="0"/>
    </xf>
    <xf numFmtId="1" fontId="28" fillId="0" borderId="40" xfId="60" applyNumberFormat="1" applyFont="1" applyFill="1" applyBorder="1" applyAlignment="1" applyProtection="1">
      <alignment horizontal="center" vertical="center" textRotation="90" wrapText="1"/>
      <protection locked="0"/>
    </xf>
    <xf numFmtId="49" fontId="45" fillId="0" borderId="16" xfId="60" applyNumberFormat="1" applyFont="1" applyFill="1" applyBorder="1" applyAlignment="1">
      <alignment vertical="center" wrapText="1"/>
      <protection/>
    </xf>
    <xf numFmtId="0" fontId="13" fillId="24" borderId="11" xfId="60" applyFont="1" applyFill="1" applyBorder="1" applyAlignment="1">
      <alignment horizontal="left" vertical="top" wrapText="1"/>
      <protection/>
    </xf>
    <xf numFmtId="0" fontId="45" fillId="0" borderId="11" xfId="60" applyFont="1" applyFill="1" applyBorder="1" applyAlignment="1">
      <alignment horizontal="left" vertical="center"/>
      <protection/>
    </xf>
    <xf numFmtId="0" fontId="45" fillId="0" borderId="19" xfId="60" applyFont="1" applyFill="1" applyBorder="1" applyAlignment="1">
      <alignment horizontal="left" vertical="center" wrapText="1"/>
      <protection/>
    </xf>
    <xf numFmtId="0" fontId="45" fillId="0" borderId="16" xfId="60" applyFont="1" applyFill="1" applyBorder="1" applyAlignment="1">
      <alignment horizontal="left" vertical="center" wrapText="1"/>
      <protection/>
    </xf>
    <xf numFmtId="0" fontId="45" fillId="0" borderId="17" xfId="60" applyFont="1" applyFill="1" applyBorder="1" applyAlignment="1">
      <alignment horizontal="left" vertical="center" wrapText="1"/>
      <protection/>
    </xf>
    <xf numFmtId="0" fontId="28" fillId="0" borderId="18" xfId="60" applyFont="1" applyFill="1" applyBorder="1" applyAlignment="1">
      <alignment horizontal="center" vertical="center" wrapText="1"/>
      <protection/>
    </xf>
    <xf numFmtId="0" fontId="28" fillId="0" borderId="40" xfId="60" applyFont="1" applyFill="1" applyBorder="1" applyAlignment="1">
      <alignment horizontal="center" vertical="center" wrapText="1"/>
      <protection/>
    </xf>
    <xf numFmtId="49" fontId="45" fillId="0" borderId="41" xfId="60" applyNumberFormat="1" applyFont="1" applyFill="1" applyBorder="1" applyAlignment="1">
      <alignment vertical="center" wrapText="1"/>
      <protection/>
    </xf>
    <xf numFmtId="49" fontId="45" fillId="0" borderId="42" xfId="60" applyNumberFormat="1" applyFont="1" applyFill="1" applyBorder="1" applyAlignment="1">
      <alignment vertical="center" wrapText="1"/>
      <protection/>
    </xf>
    <xf numFmtId="0" fontId="45" fillId="0" borderId="11" xfId="60" applyFont="1" applyFill="1" applyBorder="1" applyAlignment="1">
      <alignment horizontal="left" vertical="center" wrapText="1"/>
      <protection/>
    </xf>
    <xf numFmtId="49" fontId="42" fillId="0" borderId="19" xfId="60" applyNumberFormat="1" applyFont="1" applyFill="1" applyBorder="1" applyAlignment="1">
      <alignment horizontal="center" vertical="center" wrapText="1"/>
      <protection/>
    </xf>
    <xf numFmtId="49" fontId="42" fillId="0" borderId="17" xfId="60" applyNumberFormat="1" applyFont="1" applyFill="1" applyBorder="1" applyAlignment="1">
      <alignment horizontal="center" vertical="center" wrapText="1"/>
      <protection/>
    </xf>
    <xf numFmtId="1" fontId="28" fillId="0" borderId="18" xfId="60" applyNumberFormat="1" applyFont="1" applyFill="1" applyBorder="1" applyAlignment="1" applyProtection="1">
      <alignment horizontal="center" vertical="center" textRotation="90" wrapText="1"/>
      <protection locked="0"/>
    </xf>
    <xf numFmtId="0" fontId="45" fillId="0" borderId="0" xfId="60" applyFont="1" applyFill="1" applyAlignment="1">
      <alignment horizontal="left"/>
      <protection/>
    </xf>
    <xf numFmtId="0" fontId="45" fillId="0" borderId="43" xfId="60" applyFont="1" applyFill="1" applyBorder="1" applyAlignment="1">
      <alignment horizontal="left"/>
      <protection/>
    </xf>
    <xf numFmtId="0" fontId="45" fillId="0" borderId="19" xfId="60" applyFont="1" applyFill="1" applyBorder="1" applyAlignment="1">
      <alignment horizontal="left"/>
      <protection/>
    </xf>
    <xf numFmtId="0" fontId="45" fillId="0" borderId="17" xfId="60" applyFont="1" applyFill="1" applyBorder="1" applyAlignment="1">
      <alignment horizontal="left"/>
      <protection/>
    </xf>
    <xf numFmtId="0" fontId="45" fillId="0" borderId="19" xfId="60" applyFont="1" applyFill="1" applyBorder="1" applyAlignment="1">
      <alignment horizontal="left" vertical="center"/>
      <protection/>
    </xf>
    <xf numFmtId="0" fontId="45" fillId="0" borderId="17" xfId="60" applyFont="1" applyFill="1" applyBorder="1" applyAlignment="1">
      <alignment horizontal="left" vertical="center"/>
      <protection/>
    </xf>
    <xf numFmtId="0" fontId="28" fillId="0" borderId="18" xfId="60" applyFont="1" applyFill="1" applyBorder="1" applyAlignment="1">
      <alignment horizontal="center" vertical="center" wrapText="1"/>
      <protection/>
    </xf>
    <xf numFmtId="0" fontId="28" fillId="0" borderId="23" xfId="60" applyFont="1" applyFill="1" applyBorder="1" applyAlignment="1">
      <alignment horizontal="center" vertical="center" wrapText="1"/>
      <protection/>
    </xf>
    <xf numFmtId="0" fontId="29" fillId="0" borderId="0" xfId="60" applyFont="1" applyFill="1" applyBorder="1">
      <alignment/>
      <protection/>
    </xf>
    <xf numFmtId="0" fontId="39" fillId="0" borderId="19" xfId="60" applyFont="1" applyFill="1" applyBorder="1" applyAlignment="1">
      <alignment horizontal="center"/>
      <protection/>
    </xf>
    <xf numFmtId="0" fontId="39" fillId="0" borderId="17" xfId="60" applyFont="1" applyFill="1" applyBorder="1" applyAlignment="1">
      <alignment horizontal="center"/>
      <protection/>
    </xf>
    <xf numFmtId="0" fontId="36" fillId="0" borderId="0" xfId="60" applyFont="1" applyFill="1" applyBorder="1" applyAlignment="1">
      <alignment wrapText="1"/>
      <protection/>
    </xf>
    <xf numFmtId="0" fontId="36" fillId="0" borderId="10" xfId="60" applyFont="1" applyFill="1" applyBorder="1" applyAlignment="1">
      <alignment wrapText="1"/>
      <protection/>
    </xf>
    <xf numFmtId="0" fontId="45" fillId="0" borderId="11" xfId="60" applyFont="1" applyFill="1" applyBorder="1" applyAlignment="1">
      <alignment horizontal="left" vertical="top" wrapText="1"/>
      <protection/>
    </xf>
    <xf numFmtId="0" fontId="45" fillId="0" borderId="11" xfId="0" applyFont="1" applyFill="1" applyBorder="1" applyAlignment="1">
      <alignment horizontal="left" vertical="top" wrapText="1"/>
    </xf>
    <xf numFmtId="49" fontId="42" fillId="0" borderId="11" xfId="60" applyNumberFormat="1" applyFont="1" applyFill="1" applyBorder="1" applyAlignment="1">
      <alignment horizontal="center" vertical="center" wrapText="1"/>
      <protection/>
    </xf>
    <xf numFmtId="49" fontId="28" fillId="0" borderId="18" xfId="60" applyNumberFormat="1" applyFont="1" applyFill="1" applyBorder="1" applyAlignment="1">
      <alignment horizontal="center" vertical="center" wrapText="1"/>
      <protection/>
    </xf>
    <xf numFmtId="49" fontId="28" fillId="0" borderId="23" xfId="60" applyNumberFormat="1" applyFont="1" applyFill="1" applyBorder="1" applyAlignment="1">
      <alignment horizontal="center" vertical="center" wrapText="1"/>
      <protection/>
    </xf>
    <xf numFmtId="0" fontId="28" fillId="0" borderId="18" xfId="60" applyFont="1" applyFill="1" applyBorder="1" applyAlignment="1">
      <alignment horizontal="center" vertical="center" textRotation="90" wrapText="1"/>
      <protection/>
    </xf>
    <xf numFmtId="0" fontId="28" fillId="0" borderId="40" xfId="60" applyFont="1" applyFill="1" applyBorder="1" applyAlignment="1">
      <alignment horizontal="center" vertical="center" textRotation="90" wrapText="1"/>
      <protection/>
    </xf>
    <xf numFmtId="0" fontId="28" fillId="0" borderId="18" xfId="60" applyNumberFormat="1" applyFont="1" applyFill="1" applyBorder="1" applyAlignment="1">
      <alignment horizontal="center" vertical="center" wrapText="1"/>
      <protection/>
    </xf>
    <xf numFmtId="0" fontId="28" fillId="0" borderId="40" xfId="60" applyNumberFormat="1" applyFont="1" applyFill="1" applyBorder="1" applyAlignment="1">
      <alignment horizontal="center" vertical="center" wrapText="1"/>
      <protection/>
    </xf>
    <xf numFmtId="0" fontId="28" fillId="0" borderId="23" xfId="60" applyNumberFormat="1" applyFont="1" applyFill="1" applyBorder="1" applyAlignment="1">
      <alignment horizontal="center" vertical="center" wrapText="1"/>
      <protection/>
    </xf>
    <xf numFmtId="0" fontId="45" fillId="0" borderId="0" xfId="60" applyFont="1" applyFill="1" applyBorder="1" applyAlignment="1">
      <alignment horizontal="left" vertical="top"/>
      <protection/>
    </xf>
    <xf numFmtId="0" fontId="13" fillId="0" borderId="11" xfId="60" applyFont="1" applyFill="1" applyBorder="1" applyAlignment="1">
      <alignment horizontal="left" vertical="top" wrapText="1"/>
      <protection/>
    </xf>
    <xf numFmtId="49" fontId="45" fillId="0" borderId="11" xfId="60" applyNumberFormat="1" applyFont="1" applyFill="1" applyBorder="1" applyAlignment="1">
      <alignment horizontal="left" vertical="center" wrapText="1"/>
      <protection/>
    </xf>
    <xf numFmtId="0" fontId="45" fillId="0" borderId="44" xfId="60" applyFont="1" applyFill="1" applyBorder="1" applyAlignment="1">
      <alignment horizontal="right"/>
      <protection/>
    </xf>
    <xf numFmtId="0" fontId="45" fillId="0" borderId="16" xfId="60" applyFont="1" applyFill="1" applyBorder="1" applyAlignment="1">
      <alignment horizontal="left" vertical="center"/>
      <protection/>
    </xf>
    <xf numFmtId="49" fontId="27" fillId="0" borderId="19" xfId="60" applyNumberFormat="1" applyFont="1" applyFill="1" applyBorder="1" applyAlignment="1">
      <alignment horizontal="left" vertical="center" wrapText="1"/>
      <protection/>
    </xf>
    <xf numFmtId="49" fontId="27" fillId="0" borderId="17" xfId="60" applyNumberFormat="1" applyFont="1" applyFill="1" applyBorder="1" applyAlignment="1">
      <alignment horizontal="left" vertical="center" wrapText="1"/>
      <protection/>
    </xf>
    <xf numFmtId="49" fontId="29" fillId="0" borderId="19" xfId="60" applyNumberFormat="1" applyFont="1" applyFill="1" applyBorder="1" applyAlignment="1">
      <alignment horizontal="left" vertical="center" wrapText="1"/>
      <protection/>
    </xf>
    <xf numFmtId="49" fontId="29" fillId="0" borderId="17" xfId="60" applyNumberFormat="1" applyFont="1" applyFill="1" applyBorder="1" applyAlignment="1">
      <alignment horizontal="left" vertical="center" wrapText="1"/>
      <protection/>
    </xf>
    <xf numFmtId="0" fontId="27" fillId="24" borderId="19" xfId="0" applyFont="1" applyFill="1" applyBorder="1" applyAlignment="1">
      <alignment horizontal="left" vertical="center" wrapText="1"/>
    </xf>
    <xf numFmtId="0" fontId="27" fillId="24" borderId="17"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9" xfId="0" applyFont="1" applyFill="1" applyBorder="1" applyAlignment="1">
      <alignment horizontal="left" vertical="center"/>
    </xf>
    <xf numFmtId="0" fontId="29" fillId="0" borderId="17" xfId="0" applyFont="1" applyFill="1" applyBorder="1" applyAlignment="1">
      <alignment horizontal="left" vertical="center"/>
    </xf>
    <xf numFmtId="49" fontId="29" fillId="0" borderId="19" xfId="60" applyNumberFormat="1" applyFont="1" applyFill="1" applyBorder="1" applyAlignment="1">
      <alignment horizontal="center" vertical="center"/>
      <protection/>
    </xf>
    <xf numFmtId="49" fontId="29" fillId="0" borderId="17" xfId="60" applyNumberFormat="1" applyFont="1" applyFill="1" applyBorder="1" applyAlignment="1">
      <alignment horizontal="center" vertical="center"/>
      <protection/>
    </xf>
    <xf numFmtId="49" fontId="29" fillId="0" borderId="19" xfId="60" applyNumberFormat="1" applyFont="1" applyFill="1" applyBorder="1" applyAlignment="1">
      <alignment horizontal="left" vertical="center" wrapText="1"/>
      <protection/>
    </xf>
    <xf numFmtId="49" fontId="29" fillId="0" borderId="45" xfId="60" applyNumberFormat="1" applyFont="1" applyFill="1" applyBorder="1" applyAlignment="1">
      <alignment horizontal="left" vertical="center" wrapText="1"/>
      <protection/>
    </xf>
    <xf numFmtId="49" fontId="29" fillId="0" borderId="46" xfId="60" applyNumberFormat="1" applyFont="1" applyFill="1" applyBorder="1" applyAlignment="1">
      <alignment horizontal="left" vertical="center" wrapText="1"/>
      <protection/>
    </xf>
    <xf numFmtId="49" fontId="29" fillId="0" borderId="11" xfId="60" applyNumberFormat="1" applyFont="1" applyFill="1" applyBorder="1" applyAlignment="1">
      <alignment horizontal="left" vertical="center" wrapText="1"/>
      <protection/>
    </xf>
    <xf numFmtId="0" fontId="27" fillId="0" borderId="19"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47" xfId="0" applyFont="1" applyFill="1" applyBorder="1" applyAlignment="1">
      <alignment horizontal="left" vertical="center"/>
    </xf>
    <xf numFmtId="0" fontId="29" fillId="0" borderId="46" xfId="0" applyFont="1" applyFill="1" applyBorder="1" applyAlignment="1">
      <alignment horizontal="left" vertical="center"/>
    </xf>
    <xf numFmtId="49" fontId="54" fillId="0" borderId="19" xfId="60" applyNumberFormat="1" applyFont="1" applyFill="1" applyBorder="1" applyAlignment="1">
      <alignment horizontal="left" vertical="center" wrapText="1"/>
      <protection/>
    </xf>
    <xf numFmtId="49" fontId="54" fillId="0" borderId="17" xfId="60" applyNumberFormat="1" applyFont="1" applyFill="1" applyBorder="1" applyAlignment="1">
      <alignment horizontal="left" vertical="center" wrapText="1"/>
      <protection/>
    </xf>
    <xf numFmtId="49" fontId="29" fillId="0" borderId="11" xfId="60" applyNumberFormat="1" applyFont="1" applyFill="1" applyBorder="1" applyAlignment="1">
      <alignment horizontal="left" vertical="center" wrapText="1"/>
      <protection/>
    </xf>
    <xf numFmtId="0" fontId="29" fillId="0" borderId="18" xfId="60" applyNumberFormat="1" applyFont="1" applyFill="1" applyBorder="1" applyAlignment="1">
      <alignment horizontal="left" vertical="center" wrapText="1"/>
      <protection/>
    </xf>
    <xf numFmtId="0" fontId="29" fillId="0" borderId="23" xfId="60" applyNumberFormat="1" applyFont="1" applyFill="1" applyBorder="1" applyAlignment="1">
      <alignment horizontal="left" vertical="center" wrapText="1"/>
      <protection/>
    </xf>
    <xf numFmtId="49" fontId="29" fillId="0" borderId="19" xfId="33" applyNumberFormat="1" applyFont="1" applyFill="1" applyBorder="1" applyAlignment="1">
      <alignment horizontal="left" vertical="center" wrapText="1"/>
      <protection/>
    </xf>
    <xf numFmtId="49" fontId="29" fillId="0" borderId="17" xfId="33" applyNumberFormat="1" applyFont="1" applyFill="1" applyBorder="1" applyAlignment="1">
      <alignment horizontal="left" vertical="center" wrapText="1"/>
      <protection/>
    </xf>
    <xf numFmtId="0" fontId="29" fillId="0" borderId="18" xfId="60" applyFont="1" applyFill="1" applyBorder="1" applyAlignment="1">
      <alignment horizontal="left" vertical="center" wrapText="1"/>
      <protection/>
    </xf>
    <xf numFmtId="0" fontId="29" fillId="0" borderId="40" xfId="60" applyFont="1" applyFill="1" applyBorder="1" applyAlignment="1">
      <alignment horizontal="left" vertical="center" wrapText="1"/>
      <protection/>
    </xf>
    <xf numFmtId="0" fontId="29" fillId="0" borderId="23" xfId="60" applyFont="1" applyFill="1" applyBorder="1" applyAlignment="1">
      <alignment horizontal="left" vertical="center" wrapText="1"/>
      <protection/>
    </xf>
    <xf numFmtId="49" fontId="29" fillId="0" borderId="18" xfId="60" applyNumberFormat="1" applyFont="1" applyFill="1" applyBorder="1" applyAlignment="1">
      <alignment horizontal="left" vertical="center" wrapText="1"/>
      <protection/>
    </xf>
    <xf numFmtId="49" fontId="29" fillId="0" borderId="23" xfId="60" applyNumberFormat="1" applyFont="1" applyFill="1" applyBorder="1" applyAlignment="1">
      <alignment horizontal="left" vertical="center" wrapText="1"/>
      <protection/>
    </xf>
    <xf numFmtId="0" fontId="29" fillId="0" borderId="11" xfId="0" applyFont="1" applyFill="1" applyBorder="1" applyAlignment="1">
      <alignment horizontal="left" vertical="center"/>
    </xf>
    <xf numFmtId="0" fontId="27" fillId="0" borderId="19" xfId="60" applyFont="1" applyFill="1" applyBorder="1" applyAlignment="1">
      <alignment horizontal="left" wrapText="1"/>
      <protection/>
    </xf>
    <xf numFmtId="0" fontId="27" fillId="0" borderId="16" xfId="60" applyFont="1" applyFill="1" applyBorder="1" applyAlignment="1">
      <alignment horizontal="left" wrapText="1"/>
      <protection/>
    </xf>
    <xf numFmtId="0" fontId="27" fillId="0" borderId="17" xfId="60" applyFont="1" applyFill="1" applyBorder="1" applyAlignment="1">
      <alignment horizontal="left" wrapText="1"/>
      <protection/>
    </xf>
    <xf numFmtId="0" fontId="25" fillId="0" borderId="0" xfId="60" applyFont="1" applyFill="1" applyBorder="1" applyAlignment="1">
      <alignment/>
      <protection/>
    </xf>
    <xf numFmtId="49" fontId="54" fillId="0" borderId="19" xfId="60" applyNumberFormat="1" applyFont="1" applyFill="1" applyBorder="1" applyAlignment="1">
      <alignment horizontal="center" vertical="center" wrapText="1"/>
      <protection/>
    </xf>
    <xf numFmtId="49" fontId="54" fillId="0" borderId="17" xfId="60" applyNumberFormat="1"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45" fillId="0" borderId="0" xfId="0" applyFont="1" applyFill="1" applyAlignment="1">
      <alignment horizontal="left" wrapText="1"/>
    </xf>
    <xf numFmtId="0" fontId="45" fillId="0" borderId="0" xfId="0" applyFont="1" applyFill="1" applyAlignment="1">
      <alignment horizontal="center" wrapText="1"/>
    </xf>
    <xf numFmtId="0" fontId="36" fillId="0" borderId="19"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45" fillId="0" borderId="0" xfId="0" applyFont="1" applyFill="1" applyAlignment="1">
      <alignment horizontal="left" vertical="top" wrapText="1"/>
    </xf>
    <xf numFmtId="0" fontId="39" fillId="0" borderId="44" xfId="0" applyFont="1" applyFill="1" applyBorder="1" applyAlignment="1">
      <alignment vertical="center"/>
    </xf>
    <xf numFmtId="0" fontId="38" fillId="0" borderId="10" xfId="0" applyFont="1" applyFill="1" applyBorder="1" applyAlignment="1">
      <alignment horizontal="left" wrapText="1"/>
    </xf>
    <xf numFmtId="0" fontId="28" fillId="0" borderId="19" xfId="34" applyFont="1" applyFill="1" applyBorder="1" applyAlignment="1">
      <alignment horizontal="center" vertical="center" wrapText="1"/>
      <protection/>
    </xf>
    <xf numFmtId="0" fontId="28" fillId="0" borderId="17" xfId="34" applyFont="1" applyFill="1" applyBorder="1" applyAlignment="1">
      <alignment horizontal="center" vertical="center" wrapText="1"/>
      <protection/>
    </xf>
    <xf numFmtId="0" fontId="28" fillId="0" borderId="18" xfId="34" applyFont="1" applyFill="1" applyBorder="1" applyAlignment="1">
      <alignment horizontal="center" vertical="center" wrapText="1"/>
      <protection/>
    </xf>
    <xf numFmtId="0" fontId="28" fillId="0" borderId="23" xfId="34" applyFont="1" applyFill="1" applyBorder="1" applyAlignment="1">
      <alignment horizontal="center" vertical="center" wrapText="1"/>
      <protection/>
    </xf>
    <xf numFmtId="0" fontId="28" fillId="0" borderId="19" xfId="34" applyFont="1" applyFill="1" applyBorder="1" applyAlignment="1">
      <alignment horizontal="center" vertical="center" wrapText="1"/>
      <protection/>
    </xf>
    <xf numFmtId="0" fontId="28" fillId="0" borderId="18" xfId="34" applyFont="1" applyFill="1" applyBorder="1" applyAlignment="1">
      <alignment horizontal="center" vertical="center" wrapText="1"/>
      <protection/>
    </xf>
    <xf numFmtId="0" fontId="28" fillId="0" borderId="40" xfId="34" applyFont="1" applyFill="1" applyBorder="1" applyAlignment="1">
      <alignment horizontal="center" vertical="center" wrapText="1"/>
      <protection/>
    </xf>
    <xf numFmtId="0" fontId="36" fillId="0" borderId="18" xfId="34" applyFont="1" applyFill="1" applyBorder="1" applyAlignment="1">
      <alignment horizontal="center" vertical="top" wrapText="1"/>
      <protection/>
    </xf>
    <xf numFmtId="0" fontId="36" fillId="0" borderId="23" xfId="34" applyFont="1" applyFill="1" applyBorder="1" applyAlignment="1">
      <alignment horizontal="center" vertical="top" wrapText="1"/>
      <protection/>
    </xf>
    <xf numFmtId="0" fontId="28" fillId="24" borderId="0" xfId="34" applyFont="1" applyFill="1" applyBorder="1" applyAlignment="1">
      <alignment horizontal="left" vertical="center" wrapText="1"/>
      <protection/>
    </xf>
    <xf numFmtId="0" fontId="34" fillId="0" borderId="19"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2" fontId="13" fillId="0" borderId="10" xfId="34" applyNumberFormat="1" applyFont="1" applyFill="1" applyBorder="1" applyAlignment="1">
      <alignment horizontal="left" vertical="center" wrapText="1"/>
      <protection/>
    </xf>
    <xf numFmtId="0" fontId="4" fillId="24" borderId="11" xfId="34" applyFont="1" applyFill="1" applyBorder="1" applyAlignment="1">
      <alignment horizontal="center" vertical="top" wrapText="1"/>
      <protection/>
    </xf>
    <xf numFmtId="0" fontId="28" fillId="0" borderId="16" xfId="34" applyFont="1" applyFill="1" applyBorder="1" applyAlignment="1">
      <alignment horizontal="center" vertical="center" wrapText="1"/>
      <protection/>
    </xf>
    <xf numFmtId="0" fontId="34" fillId="0" borderId="18" xfId="34" applyFont="1" applyFill="1" applyBorder="1" applyAlignment="1">
      <alignment horizontal="center" vertical="center"/>
      <protection/>
    </xf>
    <xf numFmtId="0" fontId="34" fillId="0" borderId="23" xfId="34" applyFont="1" applyFill="1" applyBorder="1" applyAlignment="1">
      <alignment horizontal="center" vertical="center"/>
      <protection/>
    </xf>
    <xf numFmtId="0" fontId="36" fillId="0" borderId="18" xfId="34" applyFont="1" applyFill="1" applyBorder="1" applyAlignment="1">
      <alignment horizontal="center" vertical="center"/>
      <protection/>
    </xf>
    <xf numFmtId="0" fontId="36" fillId="0" borderId="23" xfId="34" applyFont="1" applyFill="1" applyBorder="1" applyAlignment="1">
      <alignment horizontal="center" vertical="center"/>
      <protection/>
    </xf>
    <xf numFmtId="0" fontId="36" fillId="0" borderId="19" xfId="34" applyFont="1" applyFill="1" applyBorder="1" applyAlignment="1">
      <alignment horizontal="center" vertical="center" wrapText="1"/>
      <protection/>
    </xf>
    <xf numFmtId="0" fontId="36" fillId="0" borderId="17" xfId="34" applyFont="1" applyFill="1" applyBorder="1" applyAlignment="1">
      <alignment horizontal="center" vertical="center" wrapText="1"/>
      <protection/>
    </xf>
    <xf numFmtId="0" fontId="36" fillId="0" borderId="18" xfId="34" applyFont="1" applyFill="1" applyBorder="1" applyAlignment="1">
      <alignment horizontal="center" vertical="center" wrapText="1"/>
      <protection/>
    </xf>
    <xf numFmtId="0" fontId="36" fillId="0" borderId="23" xfId="34" applyFont="1" applyFill="1" applyBorder="1" applyAlignment="1">
      <alignment horizontal="center" vertical="center" wrapText="1"/>
      <protection/>
    </xf>
    <xf numFmtId="0" fontId="28" fillId="0" borderId="48" xfId="34" applyFont="1" applyFill="1" applyBorder="1" applyAlignment="1">
      <alignment horizontal="center" vertical="center" wrapText="1"/>
      <protection/>
    </xf>
    <xf numFmtId="0" fontId="45" fillId="0" borderId="44" xfId="0" applyFont="1" applyFill="1" applyBorder="1" applyAlignment="1">
      <alignment horizontal="left" vertical="center" wrapText="1"/>
    </xf>
    <xf numFmtId="0" fontId="37" fillId="0" borderId="10" xfId="0" applyFont="1" applyFill="1" applyBorder="1" applyAlignment="1">
      <alignment horizontal="left" vertical="top" wrapText="1"/>
    </xf>
    <xf numFmtId="0" fontId="28" fillId="0" borderId="0" xfId="34" applyFont="1" applyFill="1" applyBorder="1" applyAlignment="1">
      <alignment horizontal="center" vertical="center" wrapText="1"/>
      <protection/>
    </xf>
    <xf numFmtId="0" fontId="36" fillId="0" borderId="40" xfId="34" applyFont="1" applyFill="1" applyBorder="1" applyAlignment="1">
      <alignment horizontal="center" vertical="center" wrapText="1"/>
      <protection/>
    </xf>
    <xf numFmtId="0" fontId="28" fillId="0" borderId="41" xfId="34" applyFont="1" applyFill="1" applyBorder="1" applyAlignment="1">
      <alignment horizontal="center" vertical="center" wrapText="1"/>
      <protection/>
    </xf>
    <xf numFmtId="0" fontId="28" fillId="0" borderId="42" xfId="34" applyFont="1" applyFill="1" applyBorder="1" applyAlignment="1">
      <alignment horizontal="center" vertical="center" wrapText="1"/>
      <protection/>
    </xf>
    <xf numFmtId="0" fontId="28" fillId="0" borderId="45" xfId="34" applyFont="1" applyFill="1" applyBorder="1" applyAlignment="1">
      <alignment horizontal="center" vertical="center" wrapText="1"/>
      <protection/>
    </xf>
    <xf numFmtId="0" fontId="28" fillId="0" borderId="46" xfId="34" applyFont="1" applyFill="1" applyBorder="1" applyAlignment="1">
      <alignment horizontal="center" vertical="center" wrapText="1"/>
      <protection/>
    </xf>
    <xf numFmtId="0" fontId="42" fillId="0" borderId="0" xfId="0" applyFont="1" applyFill="1" applyAlignment="1">
      <alignment horizontal="left" vertical="center" wrapText="1"/>
    </xf>
    <xf numFmtId="0" fontId="38" fillId="0" borderId="10" xfId="0" applyFont="1" applyFill="1" applyBorder="1" applyAlignment="1">
      <alignment horizontal="left" vertical="center" wrapText="1"/>
    </xf>
    <xf numFmtId="0" fontId="38" fillId="0" borderId="44" xfId="0" applyFont="1" applyFill="1" applyBorder="1" applyAlignment="1" applyProtection="1">
      <alignment horizontal="center" vertical="top"/>
      <protection locked="0"/>
    </xf>
    <xf numFmtId="175" fontId="30" fillId="0" borderId="10" xfId="0" applyNumberFormat="1" applyFont="1" applyFill="1" applyBorder="1" applyAlignment="1" applyProtection="1">
      <alignment horizontal="center"/>
      <protection locked="0"/>
    </xf>
    <xf numFmtId="177" fontId="30" fillId="0" borderId="10" xfId="0" applyNumberFormat="1" applyFont="1" applyFill="1" applyBorder="1" applyAlignment="1" applyProtection="1">
      <alignment horizontal="center"/>
      <protection locked="0"/>
    </xf>
    <xf numFmtId="0" fontId="30" fillId="0" borderId="10" xfId="34" applyFont="1" applyFill="1" applyBorder="1" applyAlignment="1">
      <alignment horizontal="center"/>
      <protection/>
    </xf>
    <xf numFmtId="0" fontId="28" fillId="0" borderId="10" xfId="0" applyFont="1" applyFill="1" applyBorder="1" applyAlignment="1" applyProtection="1">
      <alignment horizontal="center" vertical="top" wrapText="1"/>
      <protection locked="0"/>
    </xf>
    <xf numFmtId="0" fontId="4" fillId="0" borderId="19"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59" fillId="24" borderId="10" xfId="60" applyFont="1" applyFill="1" applyBorder="1" applyAlignment="1">
      <alignment horizontal="left" vertical="center" wrapText="1"/>
      <protection/>
    </xf>
    <xf numFmtId="0" fontId="42" fillId="24" borderId="0" xfId="0" applyFont="1" applyFill="1" applyAlignment="1">
      <alignment horizontal="left" vertical="center" wrapText="1"/>
    </xf>
    <xf numFmtId="0" fontId="42" fillId="0" borderId="0" xfId="34" applyFont="1" applyFill="1" applyBorder="1" applyAlignment="1">
      <alignment horizontal="left" vertical="center" wrapText="1"/>
      <protection/>
    </xf>
    <xf numFmtId="0" fontId="42" fillId="0" borderId="10" xfId="34" applyFont="1" applyFill="1" applyBorder="1" applyAlignment="1">
      <alignment horizontal="left" vertical="center" wrapText="1"/>
      <protection/>
    </xf>
    <xf numFmtId="0" fontId="36" fillId="0" borderId="0" xfId="0" applyFont="1" applyFill="1" applyBorder="1" applyAlignment="1" applyProtection="1">
      <alignment horizontal="right" vertical="top" wrapText="1"/>
      <protection locked="0"/>
    </xf>
    <xf numFmtId="0" fontId="38" fillId="0" borderId="0" xfId="0" applyFont="1" applyFill="1" applyBorder="1" applyAlignment="1" applyProtection="1">
      <alignment horizontal="center"/>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1s_Шаблон ф" xfId="33"/>
    <cellStyle name="Normal_Таблица ВС РФ"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Обычный 6" xfId="59"/>
    <cellStyle name="Обычный_Шаблон формы 1 (исправления на 2003)"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3333750</xdr:colOff>
      <xdr:row>4</xdr:row>
      <xdr:rowOff>0</xdr:rowOff>
    </xdr:from>
    <xdr:ext cx="104775" cy="295275"/>
    <xdr:sp fLocksText="0">
      <xdr:nvSpPr>
        <xdr:cNvPr id="1" name="Text Box 8"/>
        <xdr:cNvSpPr txBox="1">
          <a:spLocks noChangeArrowheads="1"/>
        </xdr:cNvSpPr>
      </xdr:nvSpPr>
      <xdr:spPr>
        <a:xfrm>
          <a:off x="16316325" y="1181100"/>
          <a:ext cx="1047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0</xdr:rowOff>
    </xdr:from>
    <xdr:ext cx="104775" cy="276225"/>
    <xdr:sp fLocksText="0">
      <xdr:nvSpPr>
        <xdr:cNvPr id="2" name="Text Box 9"/>
        <xdr:cNvSpPr txBox="1">
          <a:spLocks noChangeArrowheads="1"/>
        </xdr:cNvSpPr>
      </xdr:nvSpPr>
      <xdr:spPr>
        <a:xfrm>
          <a:off x="16316325" y="1181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0</xdr:rowOff>
    </xdr:from>
    <xdr:ext cx="104775" cy="276225"/>
    <xdr:sp fLocksText="0">
      <xdr:nvSpPr>
        <xdr:cNvPr id="3" name="Text Box 10"/>
        <xdr:cNvSpPr txBox="1">
          <a:spLocks noChangeArrowheads="1"/>
        </xdr:cNvSpPr>
      </xdr:nvSpPr>
      <xdr:spPr>
        <a:xfrm>
          <a:off x="16316325" y="1181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76200</xdr:rowOff>
    </xdr:from>
    <xdr:ext cx="104775" cy="276225"/>
    <xdr:sp fLocksText="0">
      <xdr:nvSpPr>
        <xdr:cNvPr id="4" name="Text Box 11"/>
        <xdr:cNvSpPr txBox="1">
          <a:spLocks noChangeArrowheads="1"/>
        </xdr:cNvSpPr>
      </xdr:nvSpPr>
      <xdr:spPr>
        <a:xfrm>
          <a:off x="16316325" y="12573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7</xdr:row>
      <xdr:rowOff>0</xdr:rowOff>
    </xdr:from>
    <xdr:ext cx="104775" cy="285750"/>
    <xdr:sp fLocksText="0">
      <xdr:nvSpPr>
        <xdr:cNvPr id="5" name="Text Box 12"/>
        <xdr:cNvSpPr txBox="1">
          <a:spLocks noChangeArrowheads="1"/>
        </xdr:cNvSpPr>
      </xdr:nvSpPr>
      <xdr:spPr>
        <a:xfrm>
          <a:off x="16316325" y="2600325"/>
          <a:ext cx="104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0025"/>
    <xdr:sp fLocksText="0">
      <xdr:nvSpPr>
        <xdr:cNvPr id="6" name="Text Box 8"/>
        <xdr:cNvSpPr txBox="1">
          <a:spLocks noChangeArrowheads="1"/>
        </xdr:cNvSpPr>
      </xdr:nvSpPr>
      <xdr:spPr>
        <a:xfrm>
          <a:off x="16316325" y="176879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7"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0</xdr:rowOff>
    </xdr:from>
    <xdr:ext cx="104775" cy="209550"/>
    <xdr:sp fLocksText="0">
      <xdr:nvSpPr>
        <xdr:cNvPr id="8" name="Text Box 10"/>
        <xdr:cNvSpPr txBox="1">
          <a:spLocks noChangeArrowheads="1"/>
        </xdr:cNvSpPr>
      </xdr:nvSpPr>
      <xdr:spPr>
        <a:xfrm>
          <a:off x="16316325" y="176212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9" name="Text Box 11"/>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0</xdr:rowOff>
    </xdr:from>
    <xdr:ext cx="104775" cy="190500"/>
    <xdr:sp fLocksText="0">
      <xdr:nvSpPr>
        <xdr:cNvPr id="10" name="Text Box 12"/>
        <xdr:cNvSpPr txBox="1">
          <a:spLocks noChangeArrowheads="1"/>
        </xdr:cNvSpPr>
      </xdr:nvSpPr>
      <xdr:spPr>
        <a:xfrm>
          <a:off x="16316325" y="178593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04775" cy="85725"/>
    <xdr:sp fLocksText="0">
      <xdr:nvSpPr>
        <xdr:cNvPr id="11" name="Text Box 8"/>
        <xdr:cNvSpPr txBox="1">
          <a:spLocks noChangeArrowheads="1"/>
        </xdr:cNvSpPr>
      </xdr:nvSpPr>
      <xdr:spPr>
        <a:xfrm>
          <a:off x="16316325" y="16802100"/>
          <a:ext cx="104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12" name="Text Box 9"/>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04775" cy="171450"/>
    <xdr:sp fLocksText="0">
      <xdr:nvSpPr>
        <xdr:cNvPr id="13" name="Text Box 10"/>
        <xdr:cNvSpPr txBox="1">
          <a:spLocks noChangeArrowheads="1"/>
        </xdr:cNvSpPr>
      </xdr:nvSpPr>
      <xdr:spPr>
        <a:xfrm>
          <a:off x="16316325" y="1672590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04775" cy="85725"/>
    <xdr:sp fLocksText="0">
      <xdr:nvSpPr>
        <xdr:cNvPr id="14" name="Text Box 11"/>
        <xdr:cNvSpPr txBox="1">
          <a:spLocks noChangeArrowheads="1"/>
        </xdr:cNvSpPr>
      </xdr:nvSpPr>
      <xdr:spPr>
        <a:xfrm>
          <a:off x="16316325" y="16802100"/>
          <a:ext cx="104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76200</xdr:rowOff>
    </xdr:from>
    <xdr:ext cx="104775" cy="200025"/>
    <xdr:sp fLocksText="0">
      <xdr:nvSpPr>
        <xdr:cNvPr id="15" name="Text Box 9"/>
        <xdr:cNvSpPr txBox="1">
          <a:spLocks noChangeArrowheads="1"/>
        </xdr:cNvSpPr>
      </xdr:nvSpPr>
      <xdr:spPr>
        <a:xfrm>
          <a:off x="16316325" y="17935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16"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23825" cy="161925"/>
    <xdr:sp fLocksText="0">
      <xdr:nvSpPr>
        <xdr:cNvPr id="17" name="Text Box 10"/>
        <xdr:cNvSpPr txBox="1">
          <a:spLocks noChangeArrowheads="1"/>
        </xdr:cNvSpPr>
      </xdr:nvSpPr>
      <xdr:spPr>
        <a:xfrm>
          <a:off x="16316325" y="173831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18" name="Text Box 11"/>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19" name="Text Box 8"/>
        <xdr:cNvSpPr txBox="1">
          <a:spLocks noChangeArrowheads="1"/>
        </xdr:cNvSpPr>
      </xdr:nvSpPr>
      <xdr:spPr>
        <a:xfrm>
          <a:off x="16316325" y="151923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20"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21" name="Text Box 9"/>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22"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33350" cy="95250"/>
    <xdr:sp fLocksText="0">
      <xdr:nvSpPr>
        <xdr:cNvPr id="23" name="Text Box 8"/>
        <xdr:cNvSpPr txBox="1">
          <a:spLocks noChangeArrowheads="1"/>
        </xdr:cNvSpPr>
      </xdr:nvSpPr>
      <xdr:spPr>
        <a:xfrm>
          <a:off x="16316325" y="151923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24"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25" name="Text Box 9"/>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26"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27" name="Text Box 8"/>
        <xdr:cNvSpPr txBox="1">
          <a:spLocks noChangeArrowheads="1"/>
        </xdr:cNvSpPr>
      </xdr:nvSpPr>
      <xdr:spPr>
        <a:xfrm>
          <a:off x="16316325" y="147351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28" name="Text Box 9"/>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29" name="Text Box 10"/>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0" name="Text Box 11"/>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1" name="Text Box 12"/>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56</xdr:row>
      <xdr:rowOff>0</xdr:rowOff>
    </xdr:from>
    <xdr:ext cx="123825" cy="190500"/>
    <xdr:sp fLocksText="0">
      <xdr:nvSpPr>
        <xdr:cNvPr id="32" name="Text Box 10"/>
        <xdr:cNvSpPr txBox="1">
          <a:spLocks noChangeArrowheads="1"/>
        </xdr:cNvSpPr>
      </xdr:nvSpPr>
      <xdr:spPr>
        <a:xfrm>
          <a:off x="12982575" y="17621250"/>
          <a:ext cx="1238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56</xdr:row>
      <xdr:rowOff>66675</xdr:rowOff>
    </xdr:from>
    <xdr:ext cx="123825" cy="200025"/>
    <xdr:sp fLocksText="0">
      <xdr:nvSpPr>
        <xdr:cNvPr id="33" name="Text Box 11"/>
        <xdr:cNvSpPr txBox="1">
          <a:spLocks noChangeArrowheads="1"/>
        </xdr:cNvSpPr>
      </xdr:nvSpPr>
      <xdr:spPr>
        <a:xfrm>
          <a:off x="12982575" y="176879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56</xdr:row>
      <xdr:rowOff>66675</xdr:rowOff>
    </xdr:from>
    <xdr:ext cx="123825" cy="200025"/>
    <xdr:sp fLocksText="0">
      <xdr:nvSpPr>
        <xdr:cNvPr id="34" name="Text Box 9"/>
        <xdr:cNvSpPr txBox="1">
          <a:spLocks noChangeArrowheads="1"/>
        </xdr:cNvSpPr>
      </xdr:nvSpPr>
      <xdr:spPr>
        <a:xfrm>
          <a:off x="12982575" y="176879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5" name="Text Box 10"/>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36" name="Text Box 11"/>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37" name="Text Box 9"/>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8" name="Text Box 10"/>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39" name="Text Box 11"/>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40" name="Text Box 9"/>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41"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42"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0</xdr:rowOff>
    </xdr:from>
    <xdr:ext cx="123825" cy="219075"/>
    <xdr:sp fLocksText="0">
      <xdr:nvSpPr>
        <xdr:cNvPr id="43" name="Text Box 12"/>
        <xdr:cNvSpPr txBox="1">
          <a:spLocks noChangeArrowheads="1"/>
        </xdr:cNvSpPr>
      </xdr:nvSpPr>
      <xdr:spPr>
        <a:xfrm>
          <a:off x="16316325" y="17859375"/>
          <a:ext cx="1238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0025"/>
    <xdr:sp fLocksText="0">
      <xdr:nvSpPr>
        <xdr:cNvPr id="44" name="Text Box 8"/>
        <xdr:cNvSpPr txBox="1">
          <a:spLocks noChangeArrowheads="1"/>
        </xdr:cNvSpPr>
      </xdr:nvSpPr>
      <xdr:spPr>
        <a:xfrm>
          <a:off x="16316325" y="176879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0025"/>
    <xdr:sp fLocksText="0">
      <xdr:nvSpPr>
        <xdr:cNvPr id="45" name="Text Box 8"/>
        <xdr:cNvSpPr txBox="1">
          <a:spLocks noChangeArrowheads="1"/>
        </xdr:cNvSpPr>
      </xdr:nvSpPr>
      <xdr:spPr>
        <a:xfrm>
          <a:off x="16316325" y="176879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0</xdr:rowOff>
    </xdr:from>
    <xdr:ext cx="123825" cy="219075"/>
    <xdr:sp fLocksText="0">
      <xdr:nvSpPr>
        <xdr:cNvPr id="46" name="Text Box 10"/>
        <xdr:cNvSpPr txBox="1">
          <a:spLocks noChangeArrowheads="1"/>
        </xdr:cNvSpPr>
      </xdr:nvSpPr>
      <xdr:spPr>
        <a:xfrm>
          <a:off x="16316325" y="17859375"/>
          <a:ext cx="1238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23825" cy="152400"/>
    <xdr:sp fLocksText="0">
      <xdr:nvSpPr>
        <xdr:cNvPr id="47" name="Text Box 8"/>
        <xdr:cNvSpPr txBox="1">
          <a:spLocks noChangeArrowheads="1"/>
        </xdr:cNvSpPr>
      </xdr:nvSpPr>
      <xdr:spPr>
        <a:xfrm>
          <a:off x="16316325" y="13630275"/>
          <a:ext cx="1238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48" name="Text Box 9"/>
        <xdr:cNvSpPr txBox="1">
          <a:spLocks noChangeArrowheads="1"/>
        </xdr:cNvSpPr>
      </xdr:nvSpPr>
      <xdr:spPr>
        <a:xfrm>
          <a:off x="16316325" y="147351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49" name="Text Box 10"/>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0" name="Text Box 11"/>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1" name="Text Box 12"/>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57</xdr:row>
      <xdr:rowOff>0</xdr:rowOff>
    </xdr:from>
    <xdr:ext cx="123825" cy="200025"/>
    <xdr:sp fLocksText="0">
      <xdr:nvSpPr>
        <xdr:cNvPr id="52" name="Text Box 10"/>
        <xdr:cNvSpPr txBox="1">
          <a:spLocks noChangeArrowheads="1"/>
        </xdr:cNvSpPr>
      </xdr:nvSpPr>
      <xdr:spPr>
        <a:xfrm>
          <a:off x="12982575" y="1785937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57</xdr:row>
      <xdr:rowOff>76200</xdr:rowOff>
    </xdr:from>
    <xdr:ext cx="123825" cy="200025"/>
    <xdr:sp fLocksText="0">
      <xdr:nvSpPr>
        <xdr:cNvPr id="53" name="Text Box 11"/>
        <xdr:cNvSpPr txBox="1">
          <a:spLocks noChangeArrowheads="1"/>
        </xdr:cNvSpPr>
      </xdr:nvSpPr>
      <xdr:spPr>
        <a:xfrm>
          <a:off x="12982575" y="1793557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57</xdr:row>
      <xdr:rowOff>76200</xdr:rowOff>
    </xdr:from>
    <xdr:ext cx="123825" cy="200025"/>
    <xdr:sp fLocksText="0">
      <xdr:nvSpPr>
        <xdr:cNvPr id="54" name="Text Box 9"/>
        <xdr:cNvSpPr txBox="1">
          <a:spLocks noChangeArrowheads="1"/>
        </xdr:cNvSpPr>
      </xdr:nvSpPr>
      <xdr:spPr>
        <a:xfrm>
          <a:off x="12982575" y="1793557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5" name="Text Box 10"/>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56" name="Text Box 11"/>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57" name="Text Box 9"/>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8" name="Text Box 10"/>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59" name="Text Box 11"/>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60" name="Text Box 9"/>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61" name="Text Box 8"/>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62" name="Text Box 9"/>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0</xdr:rowOff>
    </xdr:from>
    <xdr:ext cx="123825" cy="209550"/>
    <xdr:sp fLocksText="0">
      <xdr:nvSpPr>
        <xdr:cNvPr id="63" name="Text Box 12"/>
        <xdr:cNvSpPr txBox="1">
          <a:spLocks noChangeArrowheads="1"/>
        </xdr:cNvSpPr>
      </xdr:nvSpPr>
      <xdr:spPr>
        <a:xfrm>
          <a:off x="16316325" y="176212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64" name="Text Box 8"/>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76200</xdr:rowOff>
    </xdr:from>
    <xdr:ext cx="104775" cy="200025"/>
    <xdr:sp fLocksText="0">
      <xdr:nvSpPr>
        <xdr:cNvPr id="65" name="Text Box 8"/>
        <xdr:cNvSpPr txBox="1">
          <a:spLocks noChangeArrowheads="1"/>
        </xdr:cNvSpPr>
      </xdr:nvSpPr>
      <xdr:spPr>
        <a:xfrm>
          <a:off x="16316325" y="17935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0</xdr:rowOff>
    </xdr:from>
    <xdr:ext cx="123825" cy="209550"/>
    <xdr:sp fLocksText="0">
      <xdr:nvSpPr>
        <xdr:cNvPr id="66" name="Text Box 10"/>
        <xdr:cNvSpPr txBox="1">
          <a:spLocks noChangeArrowheads="1"/>
        </xdr:cNvSpPr>
      </xdr:nvSpPr>
      <xdr:spPr>
        <a:xfrm>
          <a:off x="16316325" y="176212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67" name="Text Box 11"/>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68" name="Text Box 9"/>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69" name="Text Box 8"/>
        <xdr:cNvSpPr txBox="1">
          <a:spLocks noChangeArrowheads="1"/>
        </xdr:cNvSpPr>
      </xdr:nvSpPr>
      <xdr:spPr>
        <a:xfrm>
          <a:off x="16316325" y="151923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70"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71" name="Text Box 9"/>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72"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33350" cy="95250"/>
    <xdr:sp fLocksText="0">
      <xdr:nvSpPr>
        <xdr:cNvPr id="73" name="Text Box 8"/>
        <xdr:cNvSpPr txBox="1">
          <a:spLocks noChangeArrowheads="1"/>
        </xdr:cNvSpPr>
      </xdr:nvSpPr>
      <xdr:spPr>
        <a:xfrm>
          <a:off x="16316325" y="151923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33350" cy="95250"/>
    <xdr:sp fLocksText="0">
      <xdr:nvSpPr>
        <xdr:cNvPr id="74" name="Text Box 8"/>
        <xdr:cNvSpPr txBox="1">
          <a:spLocks noChangeArrowheads="1"/>
        </xdr:cNvSpPr>
      </xdr:nvSpPr>
      <xdr:spPr>
        <a:xfrm>
          <a:off x="16316325" y="151923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5"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6"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7"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8" name="Text Box 9"/>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9"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80"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81" name="Text Box 9"/>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82"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83"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84"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23825" cy="161925"/>
    <xdr:sp fLocksText="0">
      <xdr:nvSpPr>
        <xdr:cNvPr id="85" name="Text Box 10"/>
        <xdr:cNvSpPr txBox="1">
          <a:spLocks noChangeArrowheads="1"/>
        </xdr:cNvSpPr>
      </xdr:nvSpPr>
      <xdr:spPr>
        <a:xfrm>
          <a:off x="16316325" y="173831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86" name="Text Box 11"/>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87" name="Text Box 10"/>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88" name="Text Box 11"/>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89" name="Text Box 12"/>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90" name="Text Box 10"/>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1" name="Text Box 11"/>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2" name="Text Box 9"/>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93" name="Text Box 10"/>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4" name="Text Box 11"/>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5" name="Text Box 9"/>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96"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97"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8" name="Text Box 8"/>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9" name="Text Box 9"/>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100" name="Text Box 8"/>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1"/>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2" name="Line 2"/>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3" name="Line 3"/>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 name="Line 4"/>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 name="Line 5"/>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 name="Line 6"/>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8"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9"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0"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1"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3" name="Line 15"/>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4" name="Line 16"/>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5" name="Line 17"/>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6" name="Line 18"/>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7" name="Line 19"/>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8" name="Line 20"/>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9" name="Line 21"/>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20" name="Line 22"/>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1" name="Line 23"/>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2" name="Line 24"/>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3" name="Line 25"/>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4" name="Line 26"/>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5" name="Line 27"/>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6" name="Line 28"/>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7" name="Line 29"/>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8" name="Line 30"/>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9" name="Line 31"/>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30" name="Line 32"/>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7" name="Line 39"/>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8" name="Line 40"/>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39" name="Line 41"/>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0" name="Line 42"/>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1" name="Line 43"/>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2" name="Line 44"/>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3" name="Line 45"/>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4" name="Line 46"/>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5" name="Line 47"/>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6" name="Line 48"/>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7" name="Line 49"/>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8" name="Line 50"/>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49" name="Line 51"/>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50" name="Line 52"/>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1" name="Line 53"/>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2" name="Line 54"/>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3" name="Line 55"/>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4" name="Line 56"/>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5"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6"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7"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8"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9"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0"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1"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2"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3"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4"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5"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6"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67" name="Line 1"/>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68" name="Line 2"/>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9" name="Line 3"/>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0" name="Line 4"/>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1" name="Line 5"/>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2" name="Line 6"/>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3"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4"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5"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6"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7"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8"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79" name="Line 15"/>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0" name="Line 16"/>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1" name="Line 17"/>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2" name="Line 18"/>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3" name="Line 19"/>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4" name="Line 20"/>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5" name="Line 21"/>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6" name="Line 22"/>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7" name="Line 23"/>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8" name="Line 24"/>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9" name="Line 25"/>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90" name="Line 26"/>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91" name="Line 27"/>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92" name="Line 28"/>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3" name="Line 29"/>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4" name="Line 30"/>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5" name="Line 31"/>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6" name="Line 32"/>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97"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98"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99"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0"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1"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2"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3" name="Line 39"/>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4" name="Line 40"/>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5" name="Line 41"/>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6" name="Line 42"/>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7" name="Line 43"/>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8" name="Line 44"/>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9" name="Line 45"/>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10" name="Line 46"/>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1" name="Line 47"/>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2" name="Line 48"/>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3" name="Line 49"/>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4" name="Line 50"/>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115" name="Line 51"/>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116" name="Line 52"/>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7" name="Line 53"/>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8" name="Line 54"/>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9" name="Line 55"/>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20" name="Line 56"/>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21"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22"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3"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4"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5"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6"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27"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28"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29"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0"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1"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2"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33"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34"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5"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6"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7"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8"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39"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40"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1"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2"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3"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4"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45"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46"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7"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8"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9"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50"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51"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52"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3"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4"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5"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6"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57"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58"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59"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0"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1"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2"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63"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64"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5"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6"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7"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8"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69"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70"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1"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2"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3"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4"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75"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76"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7"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8"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9"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80"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81"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82"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3"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4"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5"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6"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87"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88"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89"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0"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1"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2"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93"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94"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5"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6"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7"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8"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99"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00"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1"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2"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3"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4"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05"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06"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7"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8"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9"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10"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11"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12"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3"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4"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5"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6"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17"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18"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19"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0"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1"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2"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23"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24"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5"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6"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7"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8"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29"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30"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1"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2"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3"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4"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35"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36"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7"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8"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9"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40"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41"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42"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3"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4"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5"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6"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47"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48"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49"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0"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1"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2"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53"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54"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5"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6"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7"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8"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59"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60"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1"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2"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3"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4"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65"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66"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67"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68"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69"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70"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71"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72"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3"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4"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5"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6"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77"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78"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79"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80"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81"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82"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83"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84"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5"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6"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7"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8"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89"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90"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1"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2"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3"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4"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95"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96"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97"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98"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99"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00"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01"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02"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3"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4"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5"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6"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07"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08"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09"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10"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11"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12"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13"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14"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5"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6"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7"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8"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9"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0"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1"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2"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3"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4"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25"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26"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27"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28"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29"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30"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31"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32"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3"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4"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5"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6"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37"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38"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39"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40"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41"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42"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43"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44"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5"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6"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7"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8"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49"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50"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1"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2"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3"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4"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55"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56"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7"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8"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9"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0"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61"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62"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3"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4"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5"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6"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67"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68"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9"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70"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71"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72"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1"/>
    <pageSetUpPr fitToPage="1"/>
  </sheetPr>
  <dimension ref="A1:Q36"/>
  <sheetViews>
    <sheetView showGridLines="0" tabSelected="1" zoomScale="80" zoomScaleNormal="80" zoomScalePageLayoutView="0" workbookViewId="0" topLeftCell="A1">
      <selection activeCell="D36" sqref="D36:K36"/>
    </sheetView>
  </sheetViews>
  <sheetFormatPr defaultColWidth="9.140625" defaultRowHeight="12.75"/>
  <cols>
    <col min="1" max="1" width="10.00390625" style="40" customWidth="1"/>
    <col min="2" max="2" width="10.140625" style="40" customWidth="1"/>
    <col min="3" max="3" width="9.140625" style="40" customWidth="1"/>
    <col min="4" max="4" width="10.00390625" style="40" customWidth="1"/>
    <col min="5" max="5" width="9.421875" style="40" customWidth="1"/>
    <col min="6" max="6" width="12.140625" style="40" customWidth="1"/>
    <col min="7" max="7" width="9.8515625" style="40" customWidth="1"/>
    <col min="8" max="8" width="12.00390625" style="40" customWidth="1"/>
    <col min="9" max="9" width="9.7109375" style="40" customWidth="1"/>
    <col min="10" max="10" width="8.7109375" style="40" customWidth="1"/>
    <col min="11" max="12" width="9.140625" style="40" customWidth="1"/>
    <col min="13" max="13" width="10.421875" style="40" customWidth="1"/>
    <col min="14" max="14" width="12.28125" style="40" customWidth="1"/>
    <col min="15" max="15" width="9.140625" style="40" customWidth="1"/>
    <col min="16" max="16" width="11.421875" style="40" customWidth="1"/>
    <col min="17" max="16384" width="9.140625" style="40" customWidth="1"/>
  </cols>
  <sheetData>
    <row r="1" spans="1:17" ht="15" customHeight="1" thickBot="1">
      <c r="A1" s="16" t="str">
        <f>"f1s-"&amp;VLOOKUP(G6,Коды_отчетных_периодов,2,FALSE)&amp;"-"&amp;I6&amp;"-"&amp;VLOOKUP(D27,Коды_судов,2,FALSE)</f>
        <v>f1s-y-2015-155</v>
      </c>
      <c r="B1" s="39"/>
      <c r="P1" s="212">
        <v>42356</v>
      </c>
      <c r="Q1" s="40" t="s">
        <v>821</v>
      </c>
    </row>
    <row r="2" spans="4:13" ht="14.25" customHeight="1" thickBot="1">
      <c r="D2" s="362" t="s">
        <v>901</v>
      </c>
      <c r="E2" s="357"/>
      <c r="F2" s="357"/>
      <c r="G2" s="357"/>
      <c r="H2" s="357"/>
      <c r="I2" s="357"/>
      <c r="J2" s="357"/>
      <c r="K2" s="357"/>
      <c r="L2" s="358"/>
      <c r="M2" s="41"/>
    </row>
    <row r="3" spans="5:13" ht="10.5" customHeight="1" thickBot="1">
      <c r="E3" s="35"/>
      <c r="F3" s="35"/>
      <c r="G3" s="35"/>
      <c r="H3" s="35"/>
      <c r="I3" s="35"/>
      <c r="J3" s="35"/>
      <c r="K3" s="35"/>
      <c r="L3" s="35"/>
      <c r="M3" s="42"/>
    </row>
    <row r="4" spans="4:13" ht="12" customHeight="1">
      <c r="D4" s="359" t="s">
        <v>41</v>
      </c>
      <c r="E4" s="356"/>
      <c r="F4" s="356"/>
      <c r="G4" s="356"/>
      <c r="H4" s="356"/>
      <c r="I4" s="356"/>
      <c r="J4" s="356"/>
      <c r="K4" s="356"/>
      <c r="L4" s="353"/>
      <c r="M4" s="41"/>
    </row>
    <row r="5" spans="2:13" ht="13.5" customHeight="1">
      <c r="B5" s="43"/>
      <c r="D5" s="354"/>
      <c r="E5" s="355"/>
      <c r="F5" s="355"/>
      <c r="G5" s="355"/>
      <c r="H5" s="355"/>
      <c r="I5" s="355"/>
      <c r="J5" s="355"/>
      <c r="K5" s="355"/>
      <c r="L5" s="397"/>
      <c r="M5" s="41"/>
    </row>
    <row r="6" spans="4:14" s="44" customFormat="1" ht="17.25" customHeight="1" thickBot="1">
      <c r="D6" s="37"/>
      <c r="E6" s="36"/>
      <c r="F6" s="213" t="s">
        <v>902</v>
      </c>
      <c r="G6" s="214">
        <v>12</v>
      </c>
      <c r="H6" s="215" t="s">
        <v>903</v>
      </c>
      <c r="I6" s="214">
        <v>2015</v>
      </c>
      <c r="J6" s="216" t="s">
        <v>904</v>
      </c>
      <c r="K6" s="36"/>
      <c r="L6" s="38"/>
      <c r="M6" s="417" t="str">
        <f>IF(COUNTIF('ФЛК (обязательный)'!A2:A1400,"Неверно!")&gt;0,"Ошибки ФЛК!"," ")</f>
        <v> </v>
      </c>
      <c r="N6" s="418"/>
    </row>
    <row r="7" spans="5:14" ht="14.25" customHeight="1">
      <c r="E7" s="41"/>
      <c r="F7" s="41"/>
      <c r="G7" s="41"/>
      <c r="H7" s="41"/>
      <c r="I7" s="41"/>
      <c r="J7" s="41"/>
      <c r="K7" s="41"/>
      <c r="L7" s="41"/>
      <c r="M7" s="422" t="str">
        <f>IF((COUNTIF('ФЛК (информационный)'!G2:G100,"Внести подтверждение к нарушенному информационному ФЛК")&gt;0),"Ошибки инф. ФЛК!"," ")</f>
        <v> </v>
      </c>
      <c r="N7" s="422"/>
    </row>
    <row r="8" spans="1:9" ht="9" customHeight="1" thickBot="1">
      <c r="A8" s="42"/>
      <c r="B8" s="42"/>
      <c r="C8" s="42"/>
      <c r="D8" s="42"/>
      <c r="E8" s="42"/>
      <c r="F8" s="42"/>
      <c r="G8" s="42"/>
      <c r="H8" s="42"/>
      <c r="I8" s="42"/>
    </row>
    <row r="9" spans="1:15" s="35" customFormat="1" ht="18.75" customHeight="1" thickBot="1">
      <c r="A9" s="423" t="s">
        <v>905</v>
      </c>
      <c r="B9" s="423"/>
      <c r="C9" s="423"/>
      <c r="D9" s="423" t="s">
        <v>906</v>
      </c>
      <c r="E9" s="423"/>
      <c r="F9" s="423"/>
      <c r="G9" s="423" t="s">
        <v>907</v>
      </c>
      <c r="H9" s="423"/>
      <c r="I9" s="45"/>
      <c r="K9" s="414" t="s">
        <v>84</v>
      </c>
      <c r="L9" s="415"/>
      <c r="M9" s="415"/>
      <c r="N9" s="416"/>
      <c r="O9" s="46"/>
    </row>
    <row r="10" spans="1:14" s="35" customFormat="1" ht="12.75" customHeight="1" thickBot="1">
      <c r="A10" s="369" t="s">
        <v>908</v>
      </c>
      <c r="B10" s="369"/>
      <c r="C10" s="369"/>
      <c r="D10" s="369"/>
      <c r="E10" s="369"/>
      <c r="F10" s="369"/>
      <c r="G10" s="369"/>
      <c r="H10" s="369"/>
      <c r="I10" s="47"/>
      <c r="K10" s="419" t="s">
        <v>909</v>
      </c>
      <c r="L10" s="420"/>
      <c r="M10" s="420"/>
      <c r="N10" s="421"/>
    </row>
    <row r="11" spans="1:14" s="35" customFormat="1" ht="16.5" customHeight="1" thickBot="1">
      <c r="A11" s="376" t="s">
        <v>910</v>
      </c>
      <c r="B11" s="377"/>
      <c r="C11" s="378"/>
      <c r="D11" s="371" t="s">
        <v>911</v>
      </c>
      <c r="E11" s="371"/>
      <c r="F11" s="372"/>
      <c r="G11" s="370" t="s">
        <v>914</v>
      </c>
      <c r="H11" s="372"/>
      <c r="I11" s="47"/>
      <c r="K11" s="399" t="s">
        <v>1996</v>
      </c>
      <c r="L11" s="400"/>
      <c r="M11" s="400"/>
      <c r="N11" s="401"/>
    </row>
    <row r="12" spans="1:14" s="35" customFormat="1" ht="16.5" customHeight="1" thickBot="1">
      <c r="A12" s="408" t="s">
        <v>912</v>
      </c>
      <c r="B12" s="409"/>
      <c r="C12" s="410"/>
      <c r="D12" s="374"/>
      <c r="E12" s="374"/>
      <c r="F12" s="375"/>
      <c r="G12" s="373"/>
      <c r="H12" s="375"/>
      <c r="I12" s="47"/>
      <c r="K12" s="402"/>
      <c r="L12" s="403"/>
      <c r="M12" s="403"/>
      <c r="N12" s="404"/>
    </row>
    <row r="13" spans="1:14" s="35" customFormat="1" ht="15" customHeight="1" thickBot="1">
      <c r="A13" s="376" t="s">
        <v>85</v>
      </c>
      <c r="B13" s="377"/>
      <c r="C13" s="378"/>
      <c r="D13" s="408" t="s">
        <v>798</v>
      </c>
      <c r="E13" s="409"/>
      <c r="F13" s="410"/>
      <c r="G13" s="411"/>
      <c r="H13" s="413"/>
      <c r="I13" s="47"/>
      <c r="K13" s="402"/>
      <c r="L13" s="403"/>
      <c r="M13" s="403"/>
      <c r="N13" s="404"/>
    </row>
    <row r="14" spans="1:14" s="35" customFormat="1" ht="21.75" customHeight="1" thickBot="1">
      <c r="A14" s="369" t="s">
        <v>161</v>
      </c>
      <c r="B14" s="369"/>
      <c r="C14" s="369"/>
      <c r="D14" s="370" t="s">
        <v>913</v>
      </c>
      <c r="E14" s="371"/>
      <c r="F14" s="372"/>
      <c r="G14" s="370" t="s">
        <v>914</v>
      </c>
      <c r="H14" s="372"/>
      <c r="I14" s="47"/>
      <c r="K14" s="402"/>
      <c r="L14" s="403"/>
      <c r="M14" s="403"/>
      <c r="N14" s="404"/>
    </row>
    <row r="15" spans="1:14" s="35" customFormat="1" ht="15" customHeight="1" thickBot="1">
      <c r="A15" s="376" t="s">
        <v>86</v>
      </c>
      <c r="B15" s="377"/>
      <c r="C15" s="378"/>
      <c r="D15" s="373"/>
      <c r="E15" s="374"/>
      <c r="F15" s="375"/>
      <c r="G15" s="373"/>
      <c r="H15" s="375"/>
      <c r="I15" s="47"/>
      <c r="K15" s="402"/>
      <c r="L15" s="403"/>
      <c r="M15" s="403"/>
      <c r="N15" s="404"/>
    </row>
    <row r="16" spans="1:14" s="35" customFormat="1" ht="15.75" customHeight="1" thickBot="1">
      <c r="A16" s="376" t="s">
        <v>799</v>
      </c>
      <c r="B16" s="377"/>
      <c r="C16" s="378"/>
      <c r="D16" s="411"/>
      <c r="E16" s="412"/>
      <c r="F16" s="413"/>
      <c r="G16" s="411"/>
      <c r="H16" s="413"/>
      <c r="I16" s="47"/>
      <c r="K16" s="405"/>
      <c r="L16" s="406"/>
      <c r="M16" s="406"/>
      <c r="N16" s="407"/>
    </row>
    <row r="17" spans="1:14" s="35" customFormat="1" ht="12.75" customHeight="1" thickBot="1">
      <c r="A17" s="369" t="s">
        <v>915</v>
      </c>
      <c r="B17" s="369"/>
      <c r="C17" s="369"/>
      <c r="D17" s="369"/>
      <c r="E17" s="369"/>
      <c r="F17" s="369"/>
      <c r="G17" s="369"/>
      <c r="H17" s="369"/>
      <c r="I17" s="47"/>
      <c r="K17" s="398"/>
      <c r="L17" s="398"/>
      <c r="M17" s="398"/>
      <c r="N17" s="48"/>
    </row>
    <row r="18" spans="1:14" s="35" customFormat="1" ht="12.75" customHeight="1" thickBot="1">
      <c r="A18" s="370" t="s">
        <v>1995</v>
      </c>
      <c r="B18" s="371"/>
      <c r="C18" s="372"/>
      <c r="D18" s="369" t="s">
        <v>916</v>
      </c>
      <c r="E18" s="369"/>
      <c r="F18" s="369"/>
      <c r="G18" s="369" t="s">
        <v>87</v>
      </c>
      <c r="H18" s="369"/>
      <c r="I18" s="47"/>
      <c r="K18" s="49"/>
      <c r="L18" s="49"/>
      <c r="M18" s="49"/>
      <c r="N18" s="49"/>
    </row>
    <row r="19" spans="1:14" s="35" customFormat="1" ht="12.75" customHeight="1" thickBot="1">
      <c r="A19" s="373"/>
      <c r="B19" s="374"/>
      <c r="C19" s="375"/>
      <c r="D19" s="369"/>
      <c r="E19" s="369"/>
      <c r="F19" s="369"/>
      <c r="G19" s="369"/>
      <c r="H19" s="369"/>
      <c r="I19" s="47"/>
      <c r="K19" s="50"/>
      <c r="M19" s="51"/>
      <c r="N19" s="50"/>
    </row>
    <row r="20" spans="1:14" s="35" customFormat="1" ht="12.75" customHeight="1" thickBot="1">
      <c r="A20" s="373"/>
      <c r="B20" s="374"/>
      <c r="C20" s="375"/>
      <c r="D20" s="369"/>
      <c r="E20" s="369"/>
      <c r="F20" s="369"/>
      <c r="G20" s="369"/>
      <c r="H20" s="369"/>
      <c r="I20" s="47"/>
      <c r="K20" s="51"/>
      <c r="L20" s="51"/>
      <c r="M20" s="51"/>
      <c r="N20" s="51"/>
    </row>
    <row r="21" spans="1:14" s="35" customFormat="1" ht="18" customHeight="1" thickBot="1">
      <c r="A21" s="376" t="s">
        <v>86</v>
      </c>
      <c r="B21" s="377"/>
      <c r="C21" s="378"/>
      <c r="D21" s="369"/>
      <c r="E21" s="369"/>
      <c r="F21" s="369"/>
      <c r="G21" s="369"/>
      <c r="H21" s="369"/>
      <c r="I21" s="47"/>
      <c r="K21" s="50"/>
      <c r="L21" s="51"/>
      <c r="M21" s="51"/>
      <c r="N21" s="51"/>
    </row>
    <row r="22" spans="1:14" s="35" customFormat="1" ht="19.5" customHeight="1" thickBot="1">
      <c r="A22" s="369" t="s">
        <v>917</v>
      </c>
      <c r="B22" s="369"/>
      <c r="C22" s="369"/>
      <c r="D22" s="376" t="s">
        <v>139</v>
      </c>
      <c r="E22" s="377"/>
      <c r="F22" s="378"/>
      <c r="G22" s="376" t="s">
        <v>88</v>
      </c>
      <c r="H22" s="378"/>
      <c r="I22" s="313"/>
      <c r="J22" s="47"/>
      <c r="K22" s="47"/>
      <c r="L22" s="51"/>
      <c r="M22" s="51"/>
      <c r="N22" s="51"/>
    </row>
    <row r="23" spans="1:14" s="35" customFormat="1" ht="12.75" customHeight="1" thickBot="1">
      <c r="A23" s="369"/>
      <c r="B23" s="369"/>
      <c r="C23" s="369"/>
      <c r="D23" s="376" t="s">
        <v>89</v>
      </c>
      <c r="E23" s="377"/>
      <c r="F23" s="378"/>
      <c r="G23" s="376" t="s">
        <v>90</v>
      </c>
      <c r="H23" s="378"/>
      <c r="I23" s="313"/>
      <c r="J23" s="47"/>
      <c r="K23" s="47"/>
      <c r="L23" s="51"/>
      <c r="M23" s="51"/>
      <c r="N23" s="51"/>
    </row>
    <row r="24" spans="1:14" s="35" customFormat="1" ht="12.75" customHeight="1" thickBot="1">
      <c r="A24" s="369"/>
      <c r="B24" s="369"/>
      <c r="C24" s="369"/>
      <c r="D24" s="376"/>
      <c r="E24" s="377"/>
      <c r="F24" s="378"/>
      <c r="G24" s="376"/>
      <c r="H24" s="378"/>
      <c r="I24" s="313"/>
      <c r="J24" s="47"/>
      <c r="K24" s="47"/>
      <c r="L24" s="51"/>
      <c r="M24" s="51"/>
      <c r="N24" s="51"/>
    </row>
    <row r="25" spans="1:14" s="35" customFormat="1" ht="15" customHeight="1" hidden="1">
      <c r="A25" s="55"/>
      <c r="B25" s="55"/>
      <c r="C25" s="55"/>
      <c r="D25" s="55"/>
      <c r="E25" s="55"/>
      <c r="F25" s="55"/>
      <c r="G25" s="55"/>
      <c r="H25" s="55"/>
      <c r="I25" s="52"/>
      <c r="J25" s="52"/>
      <c r="K25" s="52"/>
      <c r="L25" s="51"/>
      <c r="M25" s="51"/>
      <c r="N25" s="51"/>
    </row>
    <row r="26" spans="1:15" ht="34.5" customHeight="1" thickBot="1">
      <c r="A26" s="47"/>
      <c r="B26" s="47"/>
      <c r="C26" s="47"/>
      <c r="D26" s="314"/>
      <c r="E26" s="314"/>
      <c r="F26" s="314"/>
      <c r="G26" s="314"/>
      <c r="H26" s="314"/>
      <c r="I26" s="314"/>
      <c r="J26" s="314"/>
      <c r="K26" s="314"/>
      <c r="L26" s="314"/>
      <c r="M26" s="314"/>
      <c r="N26" s="53"/>
      <c r="O26" s="42"/>
    </row>
    <row r="27" spans="1:13" ht="24.75" customHeight="1" thickBot="1">
      <c r="A27" s="394" t="s">
        <v>31</v>
      </c>
      <c r="B27" s="395"/>
      <c r="C27" s="396"/>
      <c r="D27" s="364" t="s">
        <v>1978</v>
      </c>
      <c r="E27" s="360"/>
      <c r="F27" s="360"/>
      <c r="G27" s="360"/>
      <c r="H27" s="360"/>
      <c r="I27" s="360"/>
      <c r="J27" s="360"/>
      <c r="K27" s="361"/>
      <c r="M27" s="42"/>
    </row>
    <row r="28" spans="1:11" ht="17.25" customHeight="1" thickBot="1">
      <c r="A28" s="367" t="s">
        <v>899</v>
      </c>
      <c r="B28" s="395"/>
      <c r="C28" s="396"/>
      <c r="D28" s="368" t="s">
        <v>2063</v>
      </c>
      <c r="E28" s="368"/>
      <c r="F28" s="368"/>
      <c r="G28" s="368"/>
      <c r="H28" s="368"/>
      <c r="I28" s="368"/>
      <c r="J28" s="368"/>
      <c r="K28" s="365"/>
    </row>
    <row r="29" spans="1:11" ht="13.5" thickBot="1">
      <c r="A29" s="182"/>
      <c r="B29" s="183"/>
      <c r="C29" s="183"/>
      <c r="D29" s="366"/>
      <c r="E29" s="366"/>
      <c r="F29" s="366"/>
      <c r="G29" s="366"/>
      <c r="H29" s="366"/>
      <c r="I29" s="366"/>
      <c r="J29" s="366"/>
      <c r="K29" s="363"/>
    </row>
    <row r="30" spans="1:11" ht="13.5" thickBot="1">
      <c r="A30" s="388" t="s">
        <v>140</v>
      </c>
      <c r="B30" s="389"/>
      <c r="C30" s="389"/>
      <c r="D30" s="389"/>
      <c r="E30" s="390"/>
      <c r="F30" s="388" t="s">
        <v>141</v>
      </c>
      <c r="G30" s="389"/>
      <c r="H30" s="389"/>
      <c r="I30" s="389"/>
      <c r="J30" s="389"/>
      <c r="K30" s="390"/>
    </row>
    <row r="31" spans="1:11" s="54" customFormat="1" ht="9" thickBot="1">
      <c r="A31" s="391">
        <v>1</v>
      </c>
      <c r="B31" s="392"/>
      <c r="C31" s="392"/>
      <c r="D31" s="392"/>
      <c r="E31" s="393"/>
      <c r="F31" s="391">
        <v>2</v>
      </c>
      <c r="G31" s="392"/>
      <c r="H31" s="392"/>
      <c r="I31" s="392"/>
      <c r="J31" s="392"/>
      <c r="K31" s="393"/>
    </row>
    <row r="32" spans="1:11" ht="13.5" thickBot="1">
      <c r="A32" s="384"/>
      <c r="B32" s="384"/>
      <c r="C32" s="384"/>
      <c r="D32" s="384"/>
      <c r="E32" s="384"/>
      <c r="F32" s="384"/>
      <c r="G32" s="384"/>
      <c r="H32" s="388"/>
      <c r="I32" s="389"/>
      <c r="J32" s="389"/>
      <c r="K32" s="390"/>
    </row>
    <row r="33" spans="1:11" ht="13.5" thickBot="1">
      <c r="A33" s="181"/>
      <c r="B33" s="181"/>
      <c r="C33" s="181"/>
      <c r="D33" s="181"/>
      <c r="E33" s="181"/>
      <c r="F33" s="181"/>
      <c r="G33" s="181"/>
      <c r="H33" s="181"/>
      <c r="I33" s="181"/>
      <c r="J33" s="181"/>
      <c r="K33" s="181"/>
    </row>
    <row r="34" spans="1:11" ht="16.5" customHeight="1" thickBot="1">
      <c r="A34" s="379" t="s">
        <v>900</v>
      </c>
      <c r="B34" s="380"/>
      <c r="C34" s="381"/>
      <c r="D34" s="385" t="s">
        <v>917</v>
      </c>
      <c r="E34" s="386"/>
      <c r="F34" s="386"/>
      <c r="G34" s="386"/>
      <c r="H34" s="386"/>
      <c r="I34" s="386"/>
      <c r="J34" s="386"/>
      <c r="K34" s="387"/>
    </row>
    <row r="35" spans="1:14" ht="13.5" thickBot="1">
      <c r="A35" s="184"/>
      <c r="B35" s="185"/>
      <c r="C35" s="185"/>
      <c r="D35" s="186"/>
      <c r="E35" s="186"/>
      <c r="F35" s="186"/>
      <c r="G35" s="186"/>
      <c r="H35" s="186"/>
      <c r="I35" s="186"/>
      <c r="J35" s="186"/>
      <c r="K35" s="187"/>
      <c r="L35" s="18" t="s">
        <v>947</v>
      </c>
      <c r="M35" s="19"/>
      <c r="N35" s="34">
        <f ca="1">TODAY()</f>
        <v>42381</v>
      </c>
    </row>
    <row r="36" spans="1:14" ht="16.5" customHeight="1" thickBot="1">
      <c r="A36" s="379" t="s">
        <v>142</v>
      </c>
      <c r="B36" s="382"/>
      <c r="C36" s="383"/>
      <c r="D36" s="385" t="s">
        <v>2064</v>
      </c>
      <c r="E36" s="386"/>
      <c r="F36" s="386"/>
      <c r="G36" s="386"/>
      <c r="H36" s="386"/>
      <c r="I36" s="386"/>
      <c r="J36" s="386"/>
      <c r="K36" s="387"/>
      <c r="L36" s="18" t="s">
        <v>948</v>
      </c>
      <c r="N36" s="17" t="str">
        <f>IF(D27=0," ",VLOOKUP(D27,Коды_судов,2,0))&amp;IF(D27=0," "," о")</f>
        <v>155 о</v>
      </c>
    </row>
  </sheetData>
  <sheetProtection password="EC45" sheet="1"/>
  <mergeCells count="52">
    <mergeCell ref="D22:F22"/>
    <mergeCell ref="A9:C9"/>
    <mergeCell ref="D9:F9"/>
    <mergeCell ref="G9:H9"/>
    <mergeCell ref="A16:C16"/>
    <mergeCell ref="A11:C11"/>
    <mergeCell ref="A12:C12"/>
    <mergeCell ref="A14:C14"/>
    <mergeCell ref="A15:C15"/>
    <mergeCell ref="A13:C13"/>
    <mergeCell ref="K9:N9"/>
    <mergeCell ref="M6:N6"/>
    <mergeCell ref="K10:N10"/>
    <mergeCell ref="A10:F10"/>
    <mergeCell ref="M7:N7"/>
    <mergeCell ref="D2:L2"/>
    <mergeCell ref="D4:L5"/>
    <mergeCell ref="K17:M17"/>
    <mergeCell ref="K11:N16"/>
    <mergeCell ref="D13:F13"/>
    <mergeCell ref="D14:F16"/>
    <mergeCell ref="G10:H10"/>
    <mergeCell ref="D11:F12"/>
    <mergeCell ref="G11:H13"/>
    <mergeCell ref="G14:H16"/>
    <mergeCell ref="F30:K30"/>
    <mergeCell ref="A31:E31"/>
    <mergeCell ref="F31:K31"/>
    <mergeCell ref="A27:C27"/>
    <mergeCell ref="A28:C28"/>
    <mergeCell ref="D28:K28"/>
    <mergeCell ref="D29:K29"/>
    <mergeCell ref="D27:K27"/>
    <mergeCell ref="A30:E30"/>
    <mergeCell ref="A34:C34"/>
    <mergeCell ref="A36:C36"/>
    <mergeCell ref="A32:C32"/>
    <mergeCell ref="D32:E32"/>
    <mergeCell ref="D34:K34"/>
    <mergeCell ref="D36:K36"/>
    <mergeCell ref="F32:G32"/>
    <mergeCell ref="H32:K32"/>
    <mergeCell ref="A22:C24"/>
    <mergeCell ref="A17:F17"/>
    <mergeCell ref="G17:H17"/>
    <mergeCell ref="A18:C20"/>
    <mergeCell ref="D18:F21"/>
    <mergeCell ref="G18:H21"/>
    <mergeCell ref="A21:C21"/>
    <mergeCell ref="D23:F24"/>
    <mergeCell ref="G22:H22"/>
    <mergeCell ref="G23:H24"/>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7:K27">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0" r:id="rId2"/>
  <legacyDrawing r:id="rId1"/>
</worksheet>
</file>

<file path=xl/worksheets/sheet10.xml><?xml version="1.0" encoding="utf-8"?>
<worksheet xmlns="http://schemas.openxmlformats.org/spreadsheetml/2006/main" xmlns:r="http://schemas.openxmlformats.org/officeDocument/2006/relationships">
  <sheetPr codeName="Sheet4">
    <tabColor indexed="31"/>
  </sheetPr>
  <dimension ref="A1:E87"/>
  <sheetViews>
    <sheetView showGridLines="0" zoomScalePageLayoutView="0" workbookViewId="0" topLeftCell="A1">
      <selection activeCell="D83" sqref="D83"/>
    </sheetView>
  </sheetViews>
  <sheetFormatPr defaultColWidth="9.140625" defaultRowHeight="12.75"/>
  <cols>
    <col min="1" max="1" width="61.57421875" style="1" customWidth="1"/>
    <col min="2" max="2" width="7.8515625" style="9" customWidth="1"/>
    <col min="3" max="3" width="2.8515625" style="1" customWidth="1"/>
    <col min="4" max="4" width="41.7109375" style="1" bestFit="1" customWidth="1"/>
    <col min="5" max="5" width="5.57421875" style="1" bestFit="1" customWidth="1"/>
    <col min="6" max="16384" width="9.140625" style="1" customWidth="1"/>
  </cols>
  <sheetData>
    <row r="1" spans="1:5" ht="16.5" thickBot="1">
      <c r="A1" s="296" t="s">
        <v>822</v>
      </c>
      <c r="B1" s="297" t="s">
        <v>143</v>
      </c>
      <c r="D1" s="296" t="s">
        <v>144</v>
      </c>
      <c r="E1" s="297" t="s">
        <v>143</v>
      </c>
    </row>
    <row r="2" spans="1:5" ht="15.75">
      <c r="A2" s="333" t="s">
        <v>1905</v>
      </c>
      <c r="B2" s="334">
        <v>1</v>
      </c>
      <c r="D2" s="298">
        <v>6</v>
      </c>
      <c r="E2" s="299" t="s">
        <v>145</v>
      </c>
    </row>
    <row r="3" spans="1:5" ht="15.75">
      <c r="A3" s="333" t="s">
        <v>1906</v>
      </c>
      <c r="B3" s="334">
        <v>3</v>
      </c>
      <c r="D3" s="32">
        <v>12</v>
      </c>
      <c r="E3" s="33" t="s">
        <v>240</v>
      </c>
    </row>
    <row r="4" spans="1:2" ht="15.75">
      <c r="A4" s="333" t="s">
        <v>1907</v>
      </c>
      <c r="B4" s="334">
        <v>15</v>
      </c>
    </row>
    <row r="5" spans="1:2" ht="15.75">
      <c r="A5" s="333" t="s">
        <v>1908</v>
      </c>
      <c r="B5" s="334">
        <v>21</v>
      </c>
    </row>
    <row r="6" spans="1:2" ht="15.75">
      <c r="A6" s="333" t="s">
        <v>1909</v>
      </c>
      <c r="B6" s="334">
        <v>31</v>
      </c>
    </row>
    <row r="7" spans="1:2" ht="15.75">
      <c r="A7" s="333" t="s">
        <v>1910</v>
      </c>
      <c r="B7" s="334">
        <v>37</v>
      </c>
    </row>
    <row r="8" spans="1:2" ht="15.75">
      <c r="A8" s="333" t="s">
        <v>1911</v>
      </c>
      <c r="B8" s="334">
        <v>43</v>
      </c>
    </row>
    <row r="9" spans="1:2" ht="15.75">
      <c r="A9" s="333" t="s">
        <v>1912</v>
      </c>
      <c r="B9" s="334">
        <v>47</v>
      </c>
    </row>
    <row r="10" spans="1:2" ht="15.75">
      <c r="A10" s="333" t="s">
        <v>1913</v>
      </c>
      <c r="B10" s="334">
        <v>55</v>
      </c>
    </row>
    <row r="11" spans="1:2" ht="15.75">
      <c r="A11" s="333" t="s">
        <v>1914</v>
      </c>
      <c r="B11" s="334">
        <v>57</v>
      </c>
    </row>
    <row r="12" spans="1:2" ht="15.75">
      <c r="A12" s="333" t="s">
        <v>1915</v>
      </c>
      <c r="B12" s="334">
        <v>63</v>
      </c>
    </row>
    <row r="13" spans="1:2" ht="15.75">
      <c r="A13" s="333" t="s">
        <v>1916</v>
      </c>
      <c r="B13" s="334">
        <v>85</v>
      </c>
    </row>
    <row r="14" spans="1:2" ht="15.75">
      <c r="A14" s="333" t="s">
        <v>1917</v>
      </c>
      <c r="B14" s="334">
        <v>87</v>
      </c>
    </row>
    <row r="15" spans="1:2" ht="15.75">
      <c r="A15" s="333" t="s">
        <v>1918</v>
      </c>
      <c r="B15" s="334">
        <v>141</v>
      </c>
    </row>
    <row r="16" spans="1:2" ht="15.75">
      <c r="A16" s="333" t="s">
        <v>1919</v>
      </c>
      <c r="B16" s="334">
        <v>147</v>
      </c>
    </row>
    <row r="17" spans="1:2" ht="15.75">
      <c r="A17" s="333" t="s">
        <v>1920</v>
      </c>
      <c r="B17" s="334">
        <v>127</v>
      </c>
    </row>
    <row r="18" spans="1:2" ht="15.75">
      <c r="A18" s="333" t="s">
        <v>1921</v>
      </c>
      <c r="B18" s="334">
        <v>133</v>
      </c>
    </row>
    <row r="19" spans="1:2" ht="15.75">
      <c r="A19" s="333" t="s">
        <v>1922</v>
      </c>
      <c r="B19" s="334">
        <v>153</v>
      </c>
    </row>
    <row r="20" spans="1:2" ht="15.75">
      <c r="A20" s="333" t="s">
        <v>1923</v>
      </c>
      <c r="B20" s="334">
        <v>159</v>
      </c>
    </row>
    <row r="21" spans="1:2" ht="15.75">
      <c r="A21" s="333" t="s">
        <v>1924</v>
      </c>
      <c r="B21" s="334">
        <v>171</v>
      </c>
    </row>
    <row r="22" spans="1:2" ht="15.75">
      <c r="A22" s="333" t="s">
        <v>1925</v>
      </c>
      <c r="B22" s="334">
        <v>165</v>
      </c>
    </row>
    <row r="23" spans="1:2" ht="15.75">
      <c r="A23" s="333" t="s">
        <v>1926</v>
      </c>
      <c r="B23" s="334">
        <v>5</v>
      </c>
    </row>
    <row r="24" spans="1:2" ht="15.75">
      <c r="A24" s="333" t="s">
        <v>1927</v>
      </c>
      <c r="B24" s="334">
        <v>167</v>
      </c>
    </row>
    <row r="25" spans="1:2" ht="15.75">
      <c r="A25" s="333" t="s">
        <v>1928</v>
      </c>
      <c r="B25" s="334">
        <v>51</v>
      </c>
    </row>
    <row r="26" spans="1:2" ht="15.75">
      <c r="A26" s="333" t="s">
        <v>1929</v>
      </c>
      <c r="B26" s="334">
        <v>67</v>
      </c>
    </row>
    <row r="27" spans="1:2" ht="15.75">
      <c r="A27" s="333" t="s">
        <v>1930</v>
      </c>
      <c r="B27" s="334">
        <v>69</v>
      </c>
    </row>
    <row r="28" spans="1:2" ht="15.75">
      <c r="A28" s="333" t="s">
        <v>1931</v>
      </c>
      <c r="B28" s="334">
        <v>109</v>
      </c>
    </row>
    <row r="29" spans="1:2" ht="15.75">
      <c r="A29" s="333" t="s">
        <v>1932</v>
      </c>
      <c r="B29" s="334">
        <v>113</v>
      </c>
    </row>
    <row r="30" spans="1:2" ht="15.75">
      <c r="A30" s="333" t="s">
        <v>1933</v>
      </c>
      <c r="B30" s="334">
        <v>137</v>
      </c>
    </row>
    <row r="31" spans="1:2" ht="15.75">
      <c r="A31" s="333" t="s">
        <v>1934</v>
      </c>
      <c r="B31" s="334">
        <v>157</v>
      </c>
    </row>
    <row r="32" spans="1:2" ht="15.75">
      <c r="A32" s="333" t="s">
        <v>1935</v>
      </c>
      <c r="B32" s="334">
        <v>7</v>
      </c>
    </row>
    <row r="33" spans="1:2" ht="15.75">
      <c r="A33" s="333" t="s">
        <v>1936</v>
      </c>
      <c r="B33" s="334">
        <v>9</v>
      </c>
    </row>
    <row r="34" spans="1:2" ht="15.75">
      <c r="A34" s="333" t="s">
        <v>1937</v>
      </c>
      <c r="B34" s="334">
        <v>13</v>
      </c>
    </row>
    <row r="35" spans="1:2" ht="15.75">
      <c r="A35" s="333" t="s">
        <v>1938</v>
      </c>
      <c r="B35" s="334">
        <v>17</v>
      </c>
    </row>
    <row r="36" spans="1:2" ht="15.75">
      <c r="A36" s="333" t="s">
        <v>1939</v>
      </c>
      <c r="B36" s="334">
        <v>19</v>
      </c>
    </row>
    <row r="37" spans="1:2" ht="15.75">
      <c r="A37" s="333" t="s">
        <v>1940</v>
      </c>
      <c r="B37" s="334">
        <v>23</v>
      </c>
    </row>
    <row r="38" spans="1:2" ht="15.75">
      <c r="A38" s="333" t="s">
        <v>1941</v>
      </c>
      <c r="B38" s="334">
        <v>27</v>
      </c>
    </row>
    <row r="39" spans="1:2" ht="15.75">
      <c r="A39" s="333" t="s">
        <v>1942</v>
      </c>
      <c r="B39" s="334">
        <v>25</v>
      </c>
    </row>
    <row r="40" spans="1:2" ht="15.75">
      <c r="A40" s="333" t="s">
        <v>1943</v>
      </c>
      <c r="B40" s="334">
        <v>29</v>
      </c>
    </row>
    <row r="41" spans="1:2" ht="15.75">
      <c r="A41" s="333" t="s">
        <v>1944</v>
      </c>
      <c r="B41" s="334">
        <v>35</v>
      </c>
    </row>
    <row r="42" spans="1:2" ht="15.75">
      <c r="A42" s="333" t="s">
        <v>1945</v>
      </c>
      <c r="B42" s="334">
        <v>39</v>
      </c>
    </row>
    <row r="43" spans="1:2" ht="15.75">
      <c r="A43" s="333" t="s">
        <v>1946</v>
      </c>
      <c r="B43" s="334">
        <v>49</v>
      </c>
    </row>
    <row r="44" spans="1:2" ht="15.75">
      <c r="A44" s="333" t="s">
        <v>1947</v>
      </c>
      <c r="B44" s="334">
        <v>45</v>
      </c>
    </row>
    <row r="45" spans="1:2" ht="15.75">
      <c r="A45" s="333" t="s">
        <v>1948</v>
      </c>
      <c r="B45" s="334">
        <v>59</v>
      </c>
    </row>
    <row r="46" spans="1:2" ht="15.75">
      <c r="A46" s="333" t="s">
        <v>1949</v>
      </c>
      <c r="B46" s="334">
        <v>61</v>
      </c>
    </row>
    <row r="47" spans="1:2" ht="15.75">
      <c r="A47" s="333" t="s">
        <v>1950</v>
      </c>
      <c r="B47" s="334">
        <v>65</v>
      </c>
    </row>
    <row r="48" spans="1:2" ht="15.75">
      <c r="A48" s="333" t="s">
        <v>1951</v>
      </c>
      <c r="B48" s="334">
        <v>75</v>
      </c>
    </row>
    <row r="49" spans="1:2" ht="15.75">
      <c r="A49" s="333" t="s">
        <v>1952</v>
      </c>
      <c r="B49" s="334">
        <v>77</v>
      </c>
    </row>
    <row r="50" spans="1:2" ht="15.75">
      <c r="A50" s="333" t="s">
        <v>1953</v>
      </c>
      <c r="B50" s="334">
        <v>79</v>
      </c>
    </row>
    <row r="51" spans="1:2" ht="15.75">
      <c r="A51" s="333" t="s">
        <v>1954</v>
      </c>
      <c r="B51" s="334">
        <v>81</v>
      </c>
    </row>
    <row r="52" spans="1:2" ht="15.75">
      <c r="A52" s="333" t="s">
        <v>1955</v>
      </c>
      <c r="B52" s="334">
        <v>83</v>
      </c>
    </row>
    <row r="53" spans="1:2" ht="15.75">
      <c r="A53" s="333" t="s">
        <v>1956</v>
      </c>
      <c r="B53" s="334">
        <v>91</v>
      </c>
    </row>
    <row r="54" spans="1:2" ht="15.75">
      <c r="A54" s="333" t="s">
        <v>1957</v>
      </c>
      <c r="B54" s="334">
        <v>93</v>
      </c>
    </row>
    <row r="55" spans="1:2" ht="15.75">
      <c r="A55" s="333" t="s">
        <v>1958</v>
      </c>
      <c r="B55" s="334">
        <v>95</v>
      </c>
    </row>
    <row r="56" spans="1:2" ht="15.75">
      <c r="A56" s="333" t="s">
        <v>1959</v>
      </c>
      <c r="B56" s="334">
        <v>97</v>
      </c>
    </row>
    <row r="57" spans="1:2" ht="15.75">
      <c r="A57" s="333" t="s">
        <v>1960</v>
      </c>
      <c r="B57" s="334">
        <v>99</v>
      </c>
    </row>
    <row r="58" spans="1:2" ht="15.75">
      <c r="A58" s="333" t="s">
        <v>1961</v>
      </c>
      <c r="B58" s="334">
        <v>101</v>
      </c>
    </row>
    <row r="59" spans="1:2" ht="15.75">
      <c r="A59" s="333" t="s">
        <v>1962</v>
      </c>
      <c r="B59" s="334">
        <v>103</v>
      </c>
    </row>
    <row r="60" spans="1:2" ht="15.75">
      <c r="A60" s="333" t="s">
        <v>1963</v>
      </c>
      <c r="B60" s="334">
        <v>105</v>
      </c>
    </row>
    <row r="61" spans="1:2" ht="15.75">
      <c r="A61" s="333" t="s">
        <v>1964</v>
      </c>
      <c r="B61" s="334">
        <v>107</v>
      </c>
    </row>
    <row r="62" spans="1:2" ht="15.75">
      <c r="A62" s="333" t="s">
        <v>1965</v>
      </c>
      <c r="B62" s="334">
        <v>115</v>
      </c>
    </row>
    <row r="63" spans="1:2" ht="15.75">
      <c r="A63" s="333" t="s">
        <v>1966</v>
      </c>
      <c r="B63" s="334">
        <v>117</v>
      </c>
    </row>
    <row r="64" spans="1:2" ht="15.75">
      <c r="A64" s="333" t="s">
        <v>1967</v>
      </c>
      <c r="B64" s="334">
        <v>119</v>
      </c>
    </row>
    <row r="65" spans="1:2" ht="15.75">
      <c r="A65" s="333" t="s">
        <v>1968</v>
      </c>
      <c r="B65" s="334">
        <v>121</v>
      </c>
    </row>
    <row r="66" spans="1:2" ht="15.75">
      <c r="A66" s="333" t="s">
        <v>1969</v>
      </c>
      <c r="B66" s="334">
        <v>125</v>
      </c>
    </row>
    <row r="67" spans="1:2" ht="15.75">
      <c r="A67" s="333" t="s">
        <v>1970</v>
      </c>
      <c r="B67" s="334">
        <v>129</v>
      </c>
    </row>
    <row r="68" spans="1:2" ht="15.75">
      <c r="A68" s="333" t="s">
        <v>1971</v>
      </c>
      <c r="B68" s="334">
        <v>131</v>
      </c>
    </row>
    <row r="69" spans="1:2" ht="15.75">
      <c r="A69" s="333" t="s">
        <v>1972</v>
      </c>
      <c r="B69" s="334">
        <v>135</v>
      </c>
    </row>
    <row r="70" spans="1:2" ht="15.75">
      <c r="A70" s="333" t="s">
        <v>1973</v>
      </c>
      <c r="B70" s="334">
        <v>139</v>
      </c>
    </row>
    <row r="71" spans="1:2" ht="15.75">
      <c r="A71" s="333" t="s">
        <v>1974</v>
      </c>
      <c r="B71" s="334">
        <v>143</v>
      </c>
    </row>
    <row r="72" spans="1:2" ht="15.75">
      <c r="A72" s="333" t="s">
        <v>1975</v>
      </c>
      <c r="B72" s="334">
        <v>145</v>
      </c>
    </row>
    <row r="73" spans="1:2" ht="15.75">
      <c r="A73" s="333" t="s">
        <v>1976</v>
      </c>
      <c r="B73" s="334">
        <v>149</v>
      </c>
    </row>
    <row r="74" spans="1:2" ht="15.75">
      <c r="A74" s="333" t="s">
        <v>1977</v>
      </c>
      <c r="B74" s="334">
        <v>151</v>
      </c>
    </row>
    <row r="75" spans="1:2" ht="15.75">
      <c r="A75" s="333" t="s">
        <v>1978</v>
      </c>
      <c r="B75" s="334">
        <v>155</v>
      </c>
    </row>
    <row r="76" spans="1:2" ht="15.75">
      <c r="A76" s="333" t="s">
        <v>1979</v>
      </c>
      <c r="B76" s="334">
        <v>163</v>
      </c>
    </row>
    <row r="77" spans="1:2" ht="15.75">
      <c r="A77" s="333" t="s">
        <v>1980</v>
      </c>
      <c r="B77" s="334">
        <v>177</v>
      </c>
    </row>
    <row r="78" spans="1:2" ht="15.75">
      <c r="A78" s="333" t="s">
        <v>1981</v>
      </c>
      <c r="B78" s="334">
        <v>89</v>
      </c>
    </row>
    <row r="79" spans="1:2" ht="15.75">
      <c r="A79" s="333" t="s">
        <v>1982</v>
      </c>
      <c r="B79" s="334">
        <v>123</v>
      </c>
    </row>
    <row r="80" spans="1:2" ht="15.75">
      <c r="A80" s="333" t="s">
        <v>1983</v>
      </c>
      <c r="B80" s="334">
        <v>33</v>
      </c>
    </row>
    <row r="81" spans="1:2" ht="15.75">
      <c r="A81" s="333" t="s">
        <v>1984</v>
      </c>
      <c r="B81" s="334">
        <v>11</v>
      </c>
    </row>
    <row r="82" spans="1:2" ht="15.75">
      <c r="A82" s="333" t="s">
        <v>1985</v>
      </c>
      <c r="B82" s="334">
        <v>161</v>
      </c>
    </row>
    <row r="83" spans="1:2" ht="15.75">
      <c r="A83" s="333" t="s">
        <v>1986</v>
      </c>
      <c r="B83" s="334">
        <v>173</v>
      </c>
    </row>
    <row r="84" spans="1:2" ht="15.75">
      <c r="A84" s="333" t="s">
        <v>1987</v>
      </c>
      <c r="B84" s="334">
        <v>175</v>
      </c>
    </row>
    <row r="85" spans="1:2" ht="15.75">
      <c r="A85" s="335" t="s">
        <v>1988</v>
      </c>
      <c r="B85" s="336">
        <v>197</v>
      </c>
    </row>
    <row r="86" spans="1:2" ht="15.75">
      <c r="A86" s="335" t="s">
        <v>1989</v>
      </c>
      <c r="B86" s="336">
        <v>199</v>
      </c>
    </row>
    <row r="87" spans="1:2" ht="32.25" thickBot="1">
      <c r="A87" s="337" t="s">
        <v>917</v>
      </c>
      <c r="B87" s="338">
        <v>999</v>
      </c>
    </row>
  </sheetData>
  <sheetProtection password="EC45" sheet="1"/>
  <conditionalFormatting sqref="A1:B1">
    <cfRule type="cellIs" priority="2" dxfId="0" operator="lessThan" stopIfTrue="1">
      <formula>0</formula>
    </cfRule>
  </conditionalFormatting>
  <conditionalFormatting sqref="D1:E1">
    <cfRule type="cellIs" priority="1" dxfId="0" operator="lessThan" stopIfTrue="1">
      <formula>0</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AF61"/>
  <sheetViews>
    <sheetView showGridLines="0" zoomScale="40" zoomScaleNormal="40" zoomScaleSheetLayoutView="30" zoomScalePageLayoutView="0" workbookViewId="0" topLeftCell="A1">
      <pane xSplit="5" ySplit="9" topLeftCell="O41" activePane="bottomRight" state="frozen"/>
      <selection pane="topLeft" activeCell="A1" sqref="A1"/>
      <selection pane="topRight" activeCell="F1" sqref="F1"/>
      <selection pane="bottomLeft" activeCell="A10" sqref="A10"/>
      <selection pane="bottomRight" activeCell="AD58" sqref="AD58"/>
    </sheetView>
  </sheetViews>
  <sheetFormatPr defaultColWidth="9.140625" defaultRowHeight="12.75"/>
  <cols>
    <col min="1" max="1" width="17.7109375" style="3" customWidth="1"/>
    <col min="2" max="2" width="7.28125" style="7" customWidth="1"/>
    <col min="3" max="3" width="75.28125" style="8" customWidth="1"/>
    <col min="4" max="4" width="21.28125" style="5" customWidth="1"/>
    <col min="5" max="5" width="6.7109375" style="225" customWidth="1"/>
    <col min="6" max="6" width="18.57421875" style="3" customWidth="1"/>
    <col min="7" max="7" width="21.7109375" style="3" customWidth="1"/>
    <col min="8" max="8" width="16.140625" style="3" customWidth="1"/>
    <col min="9" max="10" width="17.140625" style="3" customWidth="1"/>
    <col min="11" max="12" width="18.57421875" style="3" customWidth="1"/>
    <col min="13" max="13" width="22.00390625" style="3" customWidth="1"/>
    <col min="14" max="14" width="17.421875" style="3" customWidth="1"/>
    <col min="15" max="15" width="19.00390625" style="3" customWidth="1"/>
    <col min="16" max="16" width="22.57421875" style="3" customWidth="1"/>
    <col min="17" max="17" width="21.421875" style="3" customWidth="1"/>
    <col min="18" max="18" width="17.8515625" style="3" customWidth="1"/>
    <col min="19" max="19" width="17.28125" style="3" customWidth="1"/>
    <col min="20" max="20" width="15.7109375" style="3" customWidth="1"/>
    <col min="21" max="21" width="17.57421875" style="3" customWidth="1"/>
    <col min="22" max="22" width="21.28125" style="3" customWidth="1"/>
    <col min="23" max="23" width="17.421875" style="3" customWidth="1"/>
    <col min="24" max="24" width="16.421875" style="3" customWidth="1"/>
    <col min="25" max="25" width="17.140625" style="3" customWidth="1"/>
    <col min="26" max="26" width="17.8515625" style="3" customWidth="1"/>
    <col min="27" max="27" width="16.7109375" style="3" customWidth="1"/>
    <col min="28" max="28" width="17.421875" style="3" customWidth="1"/>
    <col min="29" max="29" width="19.28125" style="3" customWidth="1"/>
    <col min="30" max="30" width="17.57421875" style="3" customWidth="1"/>
    <col min="31" max="16384" width="9.140625" style="3" customWidth="1"/>
  </cols>
  <sheetData>
    <row r="1" spans="2:3" ht="18.75">
      <c r="B1" s="3"/>
      <c r="C1" s="4"/>
    </row>
    <row r="2" spans="1:30" ht="28.5" customHeight="1">
      <c r="A2" s="60" t="s">
        <v>146</v>
      </c>
      <c r="B2" s="61"/>
      <c r="C2" s="61"/>
      <c r="D2" s="62"/>
      <c r="E2" s="113"/>
      <c r="F2" s="64"/>
      <c r="G2" s="64"/>
      <c r="H2" s="465" t="str">
        <f>IF('Титул ф.1'!D27=0," ",'Титул ф.1'!D27)</f>
        <v>Ульяновский областной суд </v>
      </c>
      <c r="I2" s="466"/>
      <c r="J2" s="466"/>
      <c r="K2" s="466"/>
      <c r="L2" s="466"/>
      <c r="M2" s="466"/>
      <c r="N2" s="466"/>
      <c r="O2" s="467"/>
      <c r="P2" s="64"/>
      <c r="Q2" s="64"/>
      <c r="R2" s="64"/>
      <c r="S2" s="64"/>
      <c r="T2" s="65"/>
      <c r="U2" s="66"/>
      <c r="V2" s="67"/>
      <c r="W2" s="67"/>
      <c r="X2" s="67"/>
      <c r="Y2" s="67"/>
      <c r="Z2" s="67"/>
      <c r="AA2" s="67"/>
      <c r="AB2" s="67"/>
      <c r="AC2" s="67"/>
      <c r="AD2" s="67"/>
    </row>
    <row r="3" spans="1:30" ht="57" customHeight="1">
      <c r="A3" s="468" t="s">
        <v>933</v>
      </c>
      <c r="B3" s="468"/>
      <c r="C3" s="468"/>
      <c r="D3" s="468"/>
      <c r="E3" s="468"/>
      <c r="F3" s="468"/>
      <c r="G3" s="67"/>
      <c r="H3" s="67"/>
      <c r="I3" s="68"/>
      <c r="J3" s="69" t="s">
        <v>934</v>
      </c>
      <c r="K3" s="70"/>
      <c r="L3" s="230" t="s">
        <v>1994</v>
      </c>
      <c r="M3" s="71"/>
      <c r="N3" s="72"/>
      <c r="O3" s="73"/>
      <c r="P3" s="64"/>
      <c r="Q3" s="74"/>
      <c r="R3" s="75"/>
      <c r="S3" s="75"/>
      <c r="T3" s="76"/>
      <c r="U3" s="64"/>
      <c r="V3" s="67"/>
      <c r="W3" s="67"/>
      <c r="X3" s="67"/>
      <c r="Y3" s="67"/>
      <c r="Z3" s="67"/>
      <c r="AA3" s="67"/>
      <c r="AB3" s="67"/>
      <c r="AC3" s="67"/>
      <c r="AD3" s="67"/>
    </row>
    <row r="4" spans="1:30" ht="33" customHeight="1">
      <c r="A4" s="67"/>
      <c r="B4" s="77"/>
      <c r="C4" s="78"/>
      <c r="D4" s="79"/>
      <c r="E4" s="226"/>
      <c r="F4" s="80"/>
      <c r="G4" s="67"/>
      <c r="H4" s="67"/>
      <c r="I4" s="68"/>
      <c r="J4" s="81" t="s">
        <v>935</v>
      </c>
      <c r="K4" s="82"/>
      <c r="L4" s="230" t="s">
        <v>43</v>
      </c>
      <c r="M4" s="71"/>
      <c r="N4" s="71"/>
      <c r="O4" s="73"/>
      <c r="P4" s="64"/>
      <c r="Q4" s="74"/>
      <c r="R4" s="75"/>
      <c r="S4" s="75"/>
      <c r="T4" s="76"/>
      <c r="U4" s="64"/>
      <c r="V4" s="67"/>
      <c r="W4" s="67"/>
      <c r="X4" s="67"/>
      <c r="Y4" s="67"/>
      <c r="Z4" s="67"/>
      <c r="AA4" s="67"/>
      <c r="AB4" s="67"/>
      <c r="AC4" s="67"/>
      <c r="AD4" s="67"/>
    </row>
    <row r="5" spans="1:30" s="56" customFormat="1" ht="27.75" customHeight="1">
      <c r="A5" s="455" t="s">
        <v>863</v>
      </c>
      <c r="B5" s="455"/>
      <c r="C5" s="455"/>
      <c r="D5" s="455"/>
      <c r="E5" s="455"/>
      <c r="F5" s="455"/>
      <c r="G5" s="455"/>
      <c r="H5" s="455"/>
      <c r="I5" s="455"/>
      <c r="J5" s="455"/>
      <c r="K5" s="455"/>
      <c r="L5" s="455"/>
      <c r="M5" s="455"/>
      <c r="N5" s="455"/>
      <c r="O5" s="455"/>
      <c r="P5" s="455"/>
      <c r="Q5" s="455"/>
      <c r="R5" s="455"/>
      <c r="S5" s="455"/>
      <c r="T5" s="455"/>
      <c r="U5" s="455"/>
      <c r="V5" s="455"/>
      <c r="W5" s="83"/>
      <c r="X5" s="84"/>
      <c r="Y5" s="84"/>
      <c r="Z5" s="84"/>
      <c r="AA5" s="84"/>
      <c r="AB5" s="84"/>
      <c r="AC5" s="84"/>
      <c r="AD5" s="84"/>
    </row>
    <row r="6" spans="1:30" s="57" customFormat="1" ht="39.75" customHeight="1">
      <c r="A6" s="456" t="s">
        <v>952</v>
      </c>
      <c r="B6" s="456"/>
      <c r="C6" s="456"/>
      <c r="D6" s="457" t="s">
        <v>889</v>
      </c>
      <c r="E6" s="458" t="s">
        <v>953</v>
      </c>
      <c r="F6" s="430" t="s">
        <v>32</v>
      </c>
      <c r="G6" s="427" t="s">
        <v>779</v>
      </c>
      <c r="H6" s="428" t="s">
        <v>804</v>
      </c>
      <c r="I6" s="428"/>
      <c r="J6" s="428"/>
      <c r="K6" s="428" t="s">
        <v>805</v>
      </c>
      <c r="L6" s="428"/>
      <c r="M6" s="429" t="s">
        <v>224</v>
      </c>
      <c r="N6" s="430" t="s">
        <v>780</v>
      </c>
      <c r="O6" s="430" t="s">
        <v>33</v>
      </c>
      <c r="P6" s="462" t="s">
        <v>781</v>
      </c>
      <c r="Q6" s="459" t="s">
        <v>239</v>
      </c>
      <c r="R6" s="460"/>
      <c r="S6" s="460"/>
      <c r="T6" s="460"/>
      <c r="U6" s="460"/>
      <c r="V6" s="461"/>
      <c r="W6" s="430" t="s">
        <v>6</v>
      </c>
      <c r="X6" s="469" t="s">
        <v>782</v>
      </c>
      <c r="Y6" s="470"/>
      <c r="Z6" s="470"/>
      <c r="AA6" s="470"/>
      <c r="AB6" s="470"/>
      <c r="AC6" s="471"/>
      <c r="AD6" s="441" t="s">
        <v>166</v>
      </c>
    </row>
    <row r="7" spans="1:30" s="57" customFormat="1" ht="82.5" customHeight="1">
      <c r="A7" s="456"/>
      <c r="B7" s="456"/>
      <c r="C7" s="456"/>
      <c r="D7" s="457"/>
      <c r="E7" s="458"/>
      <c r="F7" s="430"/>
      <c r="G7" s="427"/>
      <c r="H7" s="428"/>
      <c r="I7" s="428"/>
      <c r="J7" s="428"/>
      <c r="K7" s="428"/>
      <c r="L7" s="428"/>
      <c r="M7" s="427"/>
      <c r="N7" s="430"/>
      <c r="O7" s="430"/>
      <c r="P7" s="463"/>
      <c r="Q7" s="430" t="s">
        <v>223</v>
      </c>
      <c r="R7" s="430" t="s">
        <v>231</v>
      </c>
      <c r="S7" s="430" t="s">
        <v>963</v>
      </c>
      <c r="T7" s="430"/>
      <c r="U7" s="430" t="s">
        <v>783</v>
      </c>
      <c r="V7" s="430" t="s">
        <v>7</v>
      </c>
      <c r="W7" s="430"/>
      <c r="X7" s="472" t="s">
        <v>784</v>
      </c>
      <c r="Y7" s="473"/>
      <c r="Z7" s="474"/>
      <c r="AA7" s="472" t="s">
        <v>785</v>
      </c>
      <c r="AB7" s="473"/>
      <c r="AC7" s="474"/>
      <c r="AD7" s="442"/>
    </row>
    <row r="8" spans="1:32" s="57" customFormat="1" ht="272.25" customHeight="1">
      <c r="A8" s="456"/>
      <c r="B8" s="456"/>
      <c r="C8" s="456"/>
      <c r="D8" s="457"/>
      <c r="E8" s="458"/>
      <c r="F8" s="430"/>
      <c r="G8" s="427"/>
      <c r="H8" s="85" t="s">
        <v>786</v>
      </c>
      <c r="I8" s="85" t="s">
        <v>787</v>
      </c>
      <c r="J8" s="85" t="s">
        <v>788</v>
      </c>
      <c r="K8" s="85" t="s">
        <v>230</v>
      </c>
      <c r="L8" s="85" t="s">
        <v>259</v>
      </c>
      <c r="M8" s="427"/>
      <c r="N8" s="430"/>
      <c r="O8" s="430"/>
      <c r="P8" s="464"/>
      <c r="Q8" s="430"/>
      <c r="R8" s="430"/>
      <c r="S8" s="86" t="s">
        <v>227</v>
      </c>
      <c r="T8" s="85" t="s">
        <v>789</v>
      </c>
      <c r="U8" s="430"/>
      <c r="V8" s="430"/>
      <c r="W8" s="430"/>
      <c r="X8" s="87" t="s">
        <v>226</v>
      </c>
      <c r="Y8" s="87" t="s">
        <v>225</v>
      </c>
      <c r="Z8" s="87" t="s">
        <v>229</v>
      </c>
      <c r="AA8" s="85" t="s">
        <v>226</v>
      </c>
      <c r="AB8" s="85" t="s">
        <v>225</v>
      </c>
      <c r="AC8" s="85" t="s">
        <v>228</v>
      </c>
      <c r="AD8" s="443"/>
      <c r="AF8" s="57" t="s">
        <v>8</v>
      </c>
    </row>
    <row r="9" spans="1:30" s="58" customFormat="1" ht="23.25" customHeight="1">
      <c r="A9" s="454" t="s">
        <v>954</v>
      </c>
      <c r="B9" s="454"/>
      <c r="C9" s="454"/>
      <c r="D9" s="339" t="s">
        <v>955</v>
      </c>
      <c r="E9" s="228"/>
      <c r="F9" s="227">
        <v>1</v>
      </c>
      <c r="G9" s="227">
        <v>2</v>
      </c>
      <c r="H9" s="227">
        <v>3</v>
      </c>
      <c r="I9" s="227">
        <v>4</v>
      </c>
      <c r="J9" s="227">
        <v>5</v>
      </c>
      <c r="K9" s="227">
        <v>6</v>
      </c>
      <c r="L9" s="227">
        <v>7</v>
      </c>
      <c r="M9" s="227">
        <v>8</v>
      </c>
      <c r="N9" s="227">
        <v>9</v>
      </c>
      <c r="O9" s="227">
        <v>10</v>
      </c>
      <c r="P9" s="227">
        <v>11</v>
      </c>
      <c r="Q9" s="227">
        <v>12</v>
      </c>
      <c r="R9" s="227">
        <v>13</v>
      </c>
      <c r="S9" s="227">
        <v>14</v>
      </c>
      <c r="T9" s="227">
        <v>15</v>
      </c>
      <c r="U9" s="227">
        <v>16</v>
      </c>
      <c r="V9" s="227">
        <v>17</v>
      </c>
      <c r="W9" s="227">
        <v>18</v>
      </c>
      <c r="X9" s="227">
        <v>19</v>
      </c>
      <c r="Y9" s="227">
        <v>20</v>
      </c>
      <c r="Z9" s="227">
        <v>21</v>
      </c>
      <c r="AA9" s="227">
        <v>22</v>
      </c>
      <c r="AB9" s="227">
        <v>23</v>
      </c>
      <c r="AC9" s="227">
        <v>24</v>
      </c>
      <c r="AD9" s="227">
        <v>25</v>
      </c>
    </row>
    <row r="10" spans="1:30" s="56" customFormat="1" ht="30" customHeight="1">
      <c r="A10" s="435" t="s">
        <v>956</v>
      </c>
      <c r="B10" s="435"/>
      <c r="C10" s="435"/>
      <c r="D10" s="340">
        <v>105</v>
      </c>
      <c r="E10" s="229">
        <v>1</v>
      </c>
      <c r="F10" s="315">
        <v>1</v>
      </c>
      <c r="G10" s="315">
        <v>4</v>
      </c>
      <c r="H10" s="315">
        <v>5</v>
      </c>
      <c r="I10" s="315">
        <v>0</v>
      </c>
      <c r="J10" s="315">
        <v>0</v>
      </c>
      <c r="K10" s="315">
        <v>0</v>
      </c>
      <c r="L10" s="315">
        <v>0</v>
      </c>
      <c r="M10" s="315">
        <v>5</v>
      </c>
      <c r="N10" s="315">
        <v>0</v>
      </c>
      <c r="O10" s="315">
        <v>0</v>
      </c>
      <c r="P10" s="316">
        <v>6</v>
      </c>
      <c r="Q10" s="315">
        <v>9</v>
      </c>
      <c r="R10" s="315">
        <v>0</v>
      </c>
      <c r="S10" s="315">
        <v>0</v>
      </c>
      <c r="T10" s="315">
        <v>0</v>
      </c>
      <c r="U10" s="315">
        <v>0</v>
      </c>
      <c r="V10" s="315">
        <v>0</v>
      </c>
      <c r="W10" s="315">
        <v>3</v>
      </c>
      <c r="X10" s="317">
        <v>0</v>
      </c>
      <c r="Y10" s="318">
        <v>0</v>
      </c>
      <c r="Z10" s="318">
        <v>0</v>
      </c>
      <c r="AA10" s="315">
        <v>0</v>
      </c>
      <c r="AB10" s="315">
        <v>0</v>
      </c>
      <c r="AC10" s="315">
        <v>0</v>
      </c>
      <c r="AD10" s="316">
        <v>0</v>
      </c>
    </row>
    <row r="11" spans="1:30" s="56" customFormat="1" ht="30" customHeight="1">
      <c r="A11" s="435" t="s">
        <v>957</v>
      </c>
      <c r="B11" s="435"/>
      <c r="C11" s="435"/>
      <c r="D11" s="340" t="s">
        <v>958</v>
      </c>
      <c r="E11" s="229">
        <v>2</v>
      </c>
      <c r="F11" s="315">
        <v>0</v>
      </c>
      <c r="G11" s="315">
        <v>0</v>
      </c>
      <c r="H11" s="315">
        <v>0</v>
      </c>
      <c r="I11" s="315">
        <v>0</v>
      </c>
      <c r="J11" s="315">
        <v>0</v>
      </c>
      <c r="K11" s="315">
        <v>0</v>
      </c>
      <c r="L11" s="315">
        <v>0</v>
      </c>
      <c r="M11" s="315">
        <v>0</v>
      </c>
      <c r="N11" s="315">
        <v>0</v>
      </c>
      <c r="O11" s="315">
        <v>0</v>
      </c>
      <c r="P11" s="315">
        <v>0</v>
      </c>
      <c r="Q11" s="315">
        <v>0</v>
      </c>
      <c r="R11" s="315">
        <v>0</v>
      </c>
      <c r="S11" s="315">
        <v>0</v>
      </c>
      <c r="T11" s="315">
        <v>0</v>
      </c>
      <c r="U11" s="315">
        <v>0</v>
      </c>
      <c r="V11" s="315">
        <v>0</v>
      </c>
      <c r="W11" s="315">
        <v>0</v>
      </c>
      <c r="X11" s="315">
        <v>0</v>
      </c>
      <c r="Y11" s="315">
        <v>0</v>
      </c>
      <c r="Z11" s="316">
        <v>0</v>
      </c>
      <c r="AA11" s="316">
        <v>0</v>
      </c>
      <c r="AB11" s="316">
        <v>0</v>
      </c>
      <c r="AC11" s="316">
        <v>0</v>
      </c>
      <c r="AD11" s="316">
        <v>0</v>
      </c>
    </row>
    <row r="12" spans="1:30" s="56" customFormat="1" ht="51" customHeight="1">
      <c r="A12" s="434" t="s">
        <v>959</v>
      </c>
      <c r="B12" s="434"/>
      <c r="C12" s="434"/>
      <c r="D12" s="340" t="s">
        <v>960</v>
      </c>
      <c r="E12" s="229">
        <v>3</v>
      </c>
      <c r="F12" s="315">
        <v>0</v>
      </c>
      <c r="G12" s="315">
        <v>0</v>
      </c>
      <c r="H12" s="315">
        <v>0</v>
      </c>
      <c r="I12" s="315">
        <v>0</v>
      </c>
      <c r="J12" s="315">
        <v>0</v>
      </c>
      <c r="K12" s="315">
        <v>0</v>
      </c>
      <c r="L12" s="315">
        <v>0</v>
      </c>
      <c r="M12" s="315">
        <v>0</v>
      </c>
      <c r="N12" s="315">
        <v>0</v>
      </c>
      <c r="O12" s="315">
        <v>0</v>
      </c>
      <c r="P12" s="315">
        <v>0</v>
      </c>
      <c r="Q12" s="315">
        <v>0</v>
      </c>
      <c r="R12" s="315">
        <v>0</v>
      </c>
      <c r="S12" s="315">
        <v>0</v>
      </c>
      <c r="T12" s="315">
        <v>0</v>
      </c>
      <c r="U12" s="315">
        <v>0</v>
      </c>
      <c r="V12" s="315">
        <v>0</v>
      </c>
      <c r="W12" s="315">
        <v>0</v>
      </c>
      <c r="X12" s="315">
        <v>0</v>
      </c>
      <c r="Y12" s="315">
        <v>0</v>
      </c>
      <c r="Z12" s="316">
        <v>0</v>
      </c>
      <c r="AA12" s="316">
        <v>0</v>
      </c>
      <c r="AB12" s="316">
        <v>0</v>
      </c>
      <c r="AC12" s="316">
        <v>0</v>
      </c>
      <c r="AD12" s="316">
        <v>0</v>
      </c>
    </row>
    <row r="13" spans="1:30" s="56" customFormat="1" ht="53.25" customHeight="1">
      <c r="A13" s="434" t="s">
        <v>942</v>
      </c>
      <c r="B13" s="434"/>
      <c r="C13" s="434"/>
      <c r="D13" s="340" t="s">
        <v>962</v>
      </c>
      <c r="E13" s="229">
        <v>4</v>
      </c>
      <c r="F13" s="315">
        <v>0</v>
      </c>
      <c r="G13" s="315">
        <v>0</v>
      </c>
      <c r="H13" s="315">
        <v>0</v>
      </c>
      <c r="I13" s="315">
        <v>0</v>
      </c>
      <c r="J13" s="315">
        <v>0</v>
      </c>
      <c r="K13" s="315">
        <v>0</v>
      </c>
      <c r="L13" s="315">
        <v>0</v>
      </c>
      <c r="M13" s="315">
        <v>0</v>
      </c>
      <c r="N13" s="315">
        <v>0</v>
      </c>
      <c r="O13" s="315">
        <v>0</v>
      </c>
      <c r="P13" s="315">
        <v>0</v>
      </c>
      <c r="Q13" s="315">
        <v>0</v>
      </c>
      <c r="R13" s="315">
        <v>0</v>
      </c>
      <c r="S13" s="315">
        <v>0</v>
      </c>
      <c r="T13" s="315">
        <v>0</v>
      </c>
      <c r="U13" s="315">
        <v>0</v>
      </c>
      <c r="V13" s="315">
        <v>0</v>
      </c>
      <c r="W13" s="315">
        <v>0</v>
      </c>
      <c r="X13" s="315">
        <v>0</v>
      </c>
      <c r="Y13" s="315">
        <v>0</v>
      </c>
      <c r="Z13" s="316">
        <v>0</v>
      </c>
      <c r="AA13" s="316">
        <v>0</v>
      </c>
      <c r="AB13" s="316">
        <v>0</v>
      </c>
      <c r="AC13" s="316">
        <v>0</v>
      </c>
      <c r="AD13" s="316">
        <v>0</v>
      </c>
    </row>
    <row r="14" spans="1:30" s="56" customFormat="1" ht="30" customHeight="1">
      <c r="A14" s="435" t="s">
        <v>943</v>
      </c>
      <c r="B14" s="435"/>
      <c r="C14" s="435"/>
      <c r="D14" s="340">
        <v>131</v>
      </c>
      <c r="E14" s="229">
        <v>5</v>
      </c>
      <c r="F14" s="315">
        <v>2</v>
      </c>
      <c r="G14" s="315">
        <v>1</v>
      </c>
      <c r="H14" s="315">
        <v>0</v>
      </c>
      <c r="I14" s="315">
        <v>0</v>
      </c>
      <c r="J14" s="315">
        <v>1</v>
      </c>
      <c r="K14" s="315">
        <v>1</v>
      </c>
      <c r="L14" s="315">
        <v>1</v>
      </c>
      <c r="M14" s="315">
        <v>3</v>
      </c>
      <c r="N14" s="315">
        <v>0</v>
      </c>
      <c r="O14" s="315">
        <v>0</v>
      </c>
      <c r="P14" s="315">
        <v>1</v>
      </c>
      <c r="Q14" s="315">
        <v>0</v>
      </c>
      <c r="R14" s="315">
        <v>0</v>
      </c>
      <c r="S14" s="315">
        <v>0</v>
      </c>
      <c r="T14" s="315">
        <v>0</v>
      </c>
      <c r="U14" s="315">
        <v>1</v>
      </c>
      <c r="V14" s="315">
        <v>1</v>
      </c>
      <c r="W14" s="315">
        <v>1</v>
      </c>
      <c r="X14" s="315">
        <v>0</v>
      </c>
      <c r="Y14" s="315">
        <v>0</v>
      </c>
      <c r="Z14" s="316">
        <v>0</v>
      </c>
      <c r="AA14" s="316">
        <v>0</v>
      </c>
      <c r="AB14" s="316">
        <v>0</v>
      </c>
      <c r="AC14" s="316">
        <v>0</v>
      </c>
      <c r="AD14" s="316">
        <v>0</v>
      </c>
    </row>
    <row r="15" spans="1:30" s="56" customFormat="1" ht="50.25" customHeight="1">
      <c r="A15" s="434" t="s">
        <v>91</v>
      </c>
      <c r="B15" s="434"/>
      <c r="C15" s="434"/>
      <c r="D15" s="340" t="s">
        <v>92</v>
      </c>
      <c r="E15" s="229">
        <v>6</v>
      </c>
      <c r="F15" s="315">
        <v>0</v>
      </c>
      <c r="G15" s="315">
        <v>1</v>
      </c>
      <c r="H15" s="315">
        <v>0</v>
      </c>
      <c r="I15" s="315">
        <v>0</v>
      </c>
      <c r="J15" s="315">
        <v>0</v>
      </c>
      <c r="K15" s="315">
        <v>0</v>
      </c>
      <c r="L15" s="315">
        <v>1</v>
      </c>
      <c r="M15" s="315">
        <v>1</v>
      </c>
      <c r="N15" s="315">
        <v>0</v>
      </c>
      <c r="O15" s="315">
        <v>0</v>
      </c>
      <c r="P15" s="315">
        <v>1</v>
      </c>
      <c r="Q15" s="315">
        <v>0</v>
      </c>
      <c r="R15" s="315">
        <v>0</v>
      </c>
      <c r="S15" s="315">
        <v>0</v>
      </c>
      <c r="T15" s="315">
        <v>0</v>
      </c>
      <c r="U15" s="315">
        <v>0</v>
      </c>
      <c r="V15" s="315">
        <v>2</v>
      </c>
      <c r="W15" s="315">
        <v>0</v>
      </c>
      <c r="X15" s="315">
        <v>0</v>
      </c>
      <c r="Y15" s="315">
        <v>0</v>
      </c>
      <c r="Z15" s="316">
        <v>0</v>
      </c>
      <c r="AA15" s="316">
        <v>0</v>
      </c>
      <c r="AB15" s="316">
        <v>0</v>
      </c>
      <c r="AC15" s="316">
        <v>0</v>
      </c>
      <c r="AD15" s="316">
        <v>0</v>
      </c>
    </row>
    <row r="16" spans="1:30" s="56" customFormat="1" ht="30" customHeight="1">
      <c r="A16" s="435" t="s">
        <v>93</v>
      </c>
      <c r="B16" s="435"/>
      <c r="C16" s="435"/>
      <c r="D16" s="340">
        <v>158</v>
      </c>
      <c r="E16" s="229">
        <v>7</v>
      </c>
      <c r="F16" s="315">
        <v>0</v>
      </c>
      <c r="G16" s="315">
        <v>0</v>
      </c>
      <c r="H16" s="315">
        <v>0</v>
      </c>
      <c r="I16" s="315">
        <v>0</v>
      </c>
      <c r="J16" s="315">
        <v>0</v>
      </c>
      <c r="K16" s="315">
        <v>0</v>
      </c>
      <c r="L16" s="315">
        <v>0</v>
      </c>
      <c r="M16" s="315">
        <v>0</v>
      </c>
      <c r="N16" s="315">
        <v>0</v>
      </c>
      <c r="O16" s="315">
        <v>0</v>
      </c>
      <c r="P16" s="315">
        <v>0</v>
      </c>
      <c r="Q16" s="315">
        <v>0</v>
      </c>
      <c r="R16" s="315">
        <v>0</v>
      </c>
      <c r="S16" s="315">
        <v>0</v>
      </c>
      <c r="T16" s="315">
        <v>0</v>
      </c>
      <c r="U16" s="315">
        <v>0</v>
      </c>
      <c r="V16" s="315">
        <v>0</v>
      </c>
      <c r="W16" s="315">
        <v>0</v>
      </c>
      <c r="X16" s="315">
        <v>0</v>
      </c>
      <c r="Y16" s="315">
        <v>0</v>
      </c>
      <c r="Z16" s="316">
        <v>0</v>
      </c>
      <c r="AA16" s="316">
        <v>0</v>
      </c>
      <c r="AB16" s="316">
        <v>0</v>
      </c>
      <c r="AC16" s="316">
        <v>0</v>
      </c>
      <c r="AD16" s="316">
        <v>0</v>
      </c>
    </row>
    <row r="17" spans="1:30" s="56" customFormat="1" ht="40.5">
      <c r="A17" s="435" t="s">
        <v>99</v>
      </c>
      <c r="B17" s="435"/>
      <c r="C17" s="435"/>
      <c r="D17" s="340" t="s">
        <v>35</v>
      </c>
      <c r="E17" s="229">
        <v>8</v>
      </c>
      <c r="F17" s="315">
        <v>0</v>
      </c>
      <c r="G17" s="315">
        <v>0</v>
      </c>
      <c r="H17" s="315">
        <v>0</v>
      </c>
      <c r="I17" s="315">
        <v>0</v>
      </c>
      <c r="J17" s="315">
        <v>0</v>
      </c>
      <c r="K17" s="315">
        <v>0</v>
      </c>
      <c r="L17" s="315">
        <v>0</v>
      </c>
      <c r="M17" s="315">
        <v>0</v>
      </c>
      <c r="N17" s="315">
        <v>0</v>
      </c>
      <c r="O17" s="315">
        <v>0</v>
      </c>
      <c r="P17" s="315">
        <v>0</v>
      </c>
      <c r="Q17" s="315">
        <v>0</v>
      </c>
      <c r="R17" s="315">
        <v>0</v>
      </c>
      <c r="S17" s="315">
        <v>0</v>
      </c>
      <c r="T17" s="315">
        <v>0</v>
      </c>
      <c r="U17" s="315">
        <v>0</v>
      </c>
      <c r="V17" s="315">
        <v>0</v>
      </c>
      <c r="W17" s="315">
        <v>0</v>
      </c>
      <c r="X17" s="315">
        <v>0</v>
      </c>
      <c r="Y17" s="315">
        <v>0</v>
      </c>
      <c r="Z17" s="316">
        <v>0</v>
      </c>
      <c r="AA17" s="316">
        <v>0</v>
      </c>
      <c r="AB17" s="316">
        <v>0</v>
      </c>
      <c r="AC17" s="316">
        <v>0</v>
      </c>
      <c r="AD17" s="316">
        <v>0</v>
      </c>
    </row>
    <row r="18" spans="1:30" s="56" customFormat="1" ht="30" customHeight="1">
      <c r="A18" s="435" t="s">
        <v>100</v>
      </c>
      <c r="B18" s="435"/>
      <c r="C18" s="435"/>
      <c r="D18" s="340">
        <v>160</v>
      </c>
      <c r="E18" s="229">
        <v>9</v>
      </c>
      <c r="F18" s="315">
        <v>0</v>
      </c>
      <c r="G18" s="315">
        <v>0</v>
      </c>
      <c r="H18" s="315">
        <v>0</v>
      </c>
      <c r="I18" s="315">
        <v>0</v>
      </c>
      <c r="J18" s="315">
        <v>0</v>
      </c>
      <c r="K18" s="315">
        <v>0</v>
      </c>
      <c r="L18" s="315">
        <v>0</v>
      </c>
      <c r="M18" s="315">
        <v>0</v>
      </c>
      <c r="N18" s="315">
        <v>0</v>
      </c>
      <c r="O18" s="315">
        <v>0</v>
      </c>
      <c r="P18" s="315">
        <v>0</v>
      </c>
      <c r="Q18" s="315">
        <v>0</v>
      </c>
      <c r="R18" s="315">
        <v>0</v>
      </c>
      <c r="S18" s="315">
        <v>0</v>
      </c>
      <c r="T18" s="315">
        <v>0</v>
      </c>
      <c r="U18" s="315">
        <v>0</v>
      </c>
      <c r="V18" s="315">
        <v>0</v>
      </c>
      <c r="W18" s="315">
        <v>0</v>
      </c>
      <c r="X18" s="315">
        <v>0</v>
      </c>
      <c r="Y18" s="315">
        <v>0</v>
      </c>
      <c r="Z18" s="316">
        <v>0</v>
      </c>
      <c r="AA18" s="316">
        <v>0</v>
      </c>
      <c r="AB18" s="316">
        <v>0</v>
      </c>
      <c r="AC18" s="316">
        <v>0</v>
      </c>
      <c r="AD18" s="316">
        <v>0</v>
      </c>
    </row>
    <row r="19" spans="1:30" s="56" customFormat="1" ht="30" customHeight="1">
      <c r="A19" s="445" t="s">
        <v>94</v>
      </c>
      <c r="B19" s="450"/>
      <c r="C19" s="446"/>
      <c r="D19" s="340">
        <v>161</v>
      </c>
      <c r="E19" s="229">
        <v>10</v>
      </c>
      <c r="F19" s="315">
        <v>0</v>
      </c>
      <c r="G19" s="315">
        <v>0</v>
      </c>
      <c r="H19" s="315">
        <v>0</v>
      </c>
      <c r="I19" s="315">
        <v>0</v>
      </c>
      <c r="J19" s="315">
        <v>0</v>
      </c>
      <c r="K19" s="315">
        <v>0</v>
      </c>
      <c r="L19" s="315">
        <v>0</v>
      </c>
      <c r="M19" s="315">
        <v>0</v>
      </c>
      <c r="N19" s="315">
        <v>0</v>
      </c>
      <c r="O19" s="315">
        <v>0</v>
      </c>
      <c r="P19" s="315">
        <v>0</v>
      </c>
      <c r="Q19" s="315">
        <v>0</v>
      </c>
      <c r="R19" s="315">
        <v>0</v>
      </c>
      <c r="S19" s="315">
        <v>0</v>
      </c>
      <c r="T19" s="315">
        <v>0</v>
      </c>
      <c r="U19" s="315">
        <v>0</v>
      </c>
      <c r="V19" s="315">
        <v>2</v>
      </c>
      <c r="W19" s="315">
        <v>0</v>
      </c>
      <c r="X19" s="315">
        <v>0</v>
      </c>
      <c r="Y19" s="315">
        <v>0</v>
      </c>
      <c r="Z19" s="316">
        <v>0</v>
      </c>
      <c r="AA19" s="316">
        <v>0</v>
      </c>
      <c r="AB19" s="316">
        <v>0</v>
      </c>
      <c r="AC19" s="316">
        <v>0</v>
      </c>
      <c r="AD19" s="316">
        <v>0</v>
      </c>
    </row>
    <row r="20" spans="1:30" s="56" customFormat="1" ht="30" customHeight="1">
      <c r="A20" s="445" t="s">
        <v>95</v>
      </c>
      <c r="B20" s="450"/>
      <c r="C20" s="446"/>
      <c r="D20" s="340">
        <v>162</v>
      </c>
      <c r="E20" s="229">
        <v>11</v>
      </c>
      <c r="F20" s="315">
        <v>0</v>
      </c>
      <c r="G20" s="315">
        <v>0</v>
      </c>
      <c r="H20" s="315">
        <v>0</v>
      </c>
      <c r="I20" s="315">
        <v>0</v>
      </c>
      <c r="J20" s="315">
        <v>0</v>
      </c>
      <c r="K20" s="315">
        <v>0</v>
      </c>
      <c r="L20" s="315">
        <v>0</v>
      </c>
      <c r="M20" s="315">
        <v>0</v>
      </c>
      <c r="N20" s="315">
        <v>0</v>
      </c>
      <c r="O20" s="315">
        <v>0</v>
      </c>
      <c r="P20" s="315">
        <v>0</v>
      </c>
      <c r="Q20" s="315">
        <v>4</v>
      </c>
      <c r="R20" s="315">
        <v>0</v>
      </c>
      <c r="S20" s="315">
        <v>0</v>
      </c>
      <c r="T20" s="315">
        <v>0</v>
      </c>
      <c r="U20" s="315">
        <v>0</v>
      </c>
      <c r="V20" s="315">
        <v>0</v>
      </c>
      <c r="W20" s="315">
        <v>0</v>
      </c>
      <c r="X20" s="315">
        <v>0</v>
      </c>
      <c r="Y20" s="315">
        <v>0</v>
      </c>
      <c r="Z20" s="316">
        <v>0</v>
      </c>
      <c r="AA20" s="316">
        <v>0</v>
      </c>
      <c r="AB20" s="316">
        <v>0</v>
      </c>
      <c r="AC20" s="316">
        <v>0</v>
      </c>
      <c r="AD20" s="316">
        <v>0</v>
      </c>
    </row>
    <row r="21" spans="1:30" s="56" customFormat="1" ht="30" customHeight="1">
      <c r="A21" s="435" t="s">
        <v>96</v>
      </c>
      <c r="B21" s="435"/>
      <c r="C21" s="435"/>
      <c r="D21" s="340">
        <v>163</v>
      </c>
      <c r="E21" s="229">
        <v>12</v>
      </c>
      <c r="F21" s="315">
        <v>0</v>
      </c>
      <c r="G21" s="315">
        <v>0</v>
      </c>
      <c r="H21" s="315">
        <v>0</v>
      </c>
      <c r="I21" s="315">
        <v>0</v>
      </c>
      <c r="J21" s="315">
        <v>0</v>
      </c>
      <c r="K21" s="315">
        <v>0</v>
      </c>
      <c r="L21" s="315">
        <v>0</v>
      </c>
      <c r="M21" s="315">
        <v>0</v>
      </c>
      <c r="N21" s="315">
        <v>0</v>
      </c>
      <c r="O21" s="315">
        <v>0</v>
      </c>
      <c r="P21" s="315">
        <v>0</v>
      </c>
      <c r="Q21" s="315">
        <v>0</v>
      </c>
      <c r="R21" s="315">
        <v>0</v>
      </c>
      <c r="S21" s="315">
        <v>0</v>
      </c>
      <c r="T21" s="315">
        <v>0</v>
      </c>
      <c r="U21" s="315">
        <v>0</v>
      </c>
      <c r="V21" s="315">
        <v>0</v>
      </c>
      <c r="W21" s="315">
        <v>0</v>
      </c>
      <c r="X21" s="315">
        <v>0</v>
      </c>
      <c r="Y21" s="315">
        <v>0</v>
      </c>
      <c r="Z21" s="316">
        <v>0</v>
      </c>
      <c r="AA21" s="316">
        <v>0</v>
      </c>
      <c r="AB21" s="316">
        <v>0</v>
      </c>
      <c r="AC21" s="316">
        <v>0</v>
      </c>
      <c r="AD21" s="316">
        <v>0</v>
      </c>
    </row>
    <row r="22" spans="1:30" s="56" customFormat="1" ht="48" customHeight="1">
      <c r="A22" s="434" t="s">
        <v>101</v>
      </c>
      <c r="B22" s="434"/>
      <c r="C22" s="434"/>
      <c r="D22" s="340">
        <v>166</v>
      </c>
      <c r="E22" s="229">
        <v>13</v>
      </c>
      <c r="F22" s="315">
        <v>0</v>
      </c>
      <c r="G22" s="315">
        <v>0</v>
      </c>
      <c r="H22" s="315">
        <v>0</v>
      </c>
      <c r="I22" s="315">
        <v>0</v>
      </c>
      <c r="J22" s="315">
        <v>0</v>
      </c>
      <c r="K22" s="315">
        <v>0</v>
      </c>
      <c r="L22" s="315">
        <v>0</v>
      </c>
      <c r="M22" s="315">
        <v>0</v>
      </c>
      <c r="N22" s="315">
        <v>0</v>
      </c>
      <c r="O22" s="315">
        <v>0</v>
      </c>
      <c r="P22" s="315">
        <v>0</v>
      </c>
      <c r="Q22" s="315">
        <v>0</v>
      </c>
      <c r="R22" s="315">
        <v>0</v>
      </c>
      <c r="S22" s="315">
        <v>0</v>
      </c>
      <c r="T22" s="315">
        <v>0</v>
      </c>
      <c r="U22" s="315">
        <v>0</v>
      </c>
      <c r="V22" s="315">
        <v>0</v>
      </c>
      <c r="W22" s="315">
        <v>0</v>
      </c>
      <c r="X22" s="315">
        <v>0</v>
      </c>
      <c r="Y22" s="315">
        <v>0</v>
      </c>
      <c r="Z22" s="316">
        <v>0</v>
      </c>
      <c r="AA22" s="316">
        <v>0</v>
      </c>
      <c r="AB22" s="316">
        <v>0</v>
      </c>
      <c r="AC22" s="316">
        <v>0</v>
      </c>
      <c r="AD22" s="316">
        <v>0</v>
      </c>
    </row>
    <row r="23" spans="1:30" s="56" customFormat="1" ht="51.75" customHeight="1">
      <c r="A23" s="435" t="s">
        <v>102</v>
      </c>
      <c r="B23" s="435"/>
      <c r="C23" s="435"/>
      <c r="D23" s="340" t="s">
        <v>162</v>
      </c>
      <c r="E23" s="229">
        <v>14</v>
      </c>
      <c r="F23" s="315">
        <v>0</v>
      </c>
      <c r="G23" s="315">
        <v>0</v>
      </c>
      <c r="H23" s="315">
        <v>0</v>
      </c>
      <c r="I23" s="315">
        <v>0</v>
      </c>
      <c r="J23" s="315">
        <v>0</v>
      </c>
      <c r="K23" s="315">
        <v>0</v>
      </c>
      <c r="L23" s="315">
        <v>0</v>
      </c>
      <c r="M23" s="315">
        <v>0</v>
      </c>
      <c r="N23" s="315">
        <v>0</v>
      </c>
      <c r="O23" s="315">
        <v>0</v>
      </c>
      <c r="P23" s="315">
        <v>0</v>
      </c>
      <c r="Q23" s="315">
        <v>0</v>
      </c>
      <c r="R23" s="315">
        <v>0</v>
      </c>
      <c r="S23" s="315">
        <v>0</v>
      </c>
      <c r="T23" s="315">
        <v>0</v>
      </c>
      <c r="U23" s="315">
        <v>0</v>
      </c>
      <c r="V23" s="315">
        <v>0</v>
      </c>
      <c r="W23" s="315">
        <v>0</v>
      </c>
      <c r="X23" s="315">
        <v>0</v>
      </c>
      <c r="Y23" s="315">
        <v>0</v>
      </c>
      <c r="Z23" s="316">
        <v>0</v>
      </c>
      <c r="AA23" s="316">
        <v>0</v>
      </c>
      <c r="AB23" s="316">
        <v>0</v>
      </c>
      <c r="AC23" s="316">
        <v>0</v>
      </c>
      <c r="AD23" s="316">
        <v>0</v>
      </c>
    </row>
    <row r="24" spans="1:30" s="56" customFormat="1" ht="30" customHeight="1">
      <c r="A24" s="445" t="s">
        <v>790</v>
      </c>
      <c r="B24" s="450"/>
      <c r="C24" s="446"/>
      <c r="D24" s="340">
        <v>204</v>
      </c>
      <c r="E24" s="229">
        <v>15</v>
      </c>
      <c r="F24" s="315">
        <v>0</v>
      </c>
      <c r="G24" s="315">
        <v>0</v>
      </c>
      <c r="H24" s="315">
        <v>0</v>
      </c>
      <c r="I24" s="315">
        <v>0</v>
      </c>
      <c r="J24" s="315">
        <v>0</v>
      </c>
      <c r="K24" s="315">
        <v>0</v>
      </c>
      <c r="L24" s="315">
        <v>0</v>
      </c>
      <c r="M24" s="315">
        <v>0</v>
      </c>
      <c r="N24" s="315">
        <v>0</v>
      </c>
      <c r="O24" s="315">
        <v>0</v>
      </c>
      <c r="P24" s="315">
        <v>0</v>
      </c>
      <c r="Q24" s="315">
        <v>0</v>
      </c>
      <c r="R24" s="315">
        <v>0</v>
      </c>
      <c r="S24" s="315">
        <v>0</v>
      </c>
      <c r="T24" s="315">
        <v>0</v>
      </c>
      <c r="U24" s="315">
        <v>0</v>
      </c>
      <c r="V24" s="315">
        <v>0</v>
      </c>
      <c r="W24" s="315">
        <v>0</v>
      </c>
      <c r="X24" s="315">
        <v>0</v>
      </c>
      <c r="Y24" s="315">
        <v>0</v>
      </c>
      <c r="Z24" s="316">
        <v>0</v>
      </c>
      <c r="AA24" s="316">
        <v>0</v>
      </c>
      <c r="AB24" s="316">
        <v>0</v>
      </c>
      <c r="AC24" s="316">
        <v>0</v>
      </c>
      <c r="AD24" s="316">
        <v>0</v>
      </c>
    </row>
    <row r="25" spans="1:30" s="56" customFormat="1" ht="30" customHeight="1">
      <c r="A25" s="445" t="s">
        <v>791</v>
      </c>
      <c r="B25" s="450"/>
      <c r="C25" s="446"/>
      <c r="D25" s="340">
        <v>205</v>
      </c>
      <c r="E25" s="229">
        <v>16</v>
      </c>
      <c r="F25" s="315">
        <v>0</v>
      </c>
      <c r="G25" s="315">
        <v>0</v>
      </c>
      <c r="H25" s="315">
        <v>0</v>
      </c>
      <c r="I25" s="315">
        <v>0</v>
      </c>
      <c r="J25" s="315">
        <v>0</v>
      </c>
      <c r="K25" s="315">
        <v>0</v>
      </c>
      <c r="L25" s="315">
        <v>0</v>
      </c>
      <c r="M25" s="315">
        <v>0</v>
      </c>
      <c r="N25" s="315">
        <v>0</v>
      </c>
      <c r="O25" s="315">
        <v>0</v>
      </c>
      <c r="P25" s="315">
        <v>0</v>
      </c>
      <c r="Q25" s="315">
        <v>0</v>
      </c>
      <c r="R25" s="315">
        <v>0</v>
      </c>
      <c r="S25" s="315">
        <v>0</v>
      </c>
      <c r="T25" s="315">
        <v>0</v>
      </c>
      <c r="U25" s="315">
        <v>0</v>
      </c>
      <c r="V25" s="315">
        <v>0</v>
      </c>
      <c r="W25" s="315">
        <v>0</v>
      </c>
      <c r="X25" s="317">
        <v>0</v>
      </c>
      <c r="Y25" s="318">
        <v>0</v>
      </c>
      <c r="Z25" s="318">
        <v>0</v>
      </c>
      <c r="AA25" s="315">
        <v>0</v>
      </c>
      <c r="AB25" s="315">
        <v>0</v>
      </c>
      <c r="AC25" s="315">
        <v>0</v>
      </c>
      <c r="AD25" s="316">
        <v>0</v>
      </c>
    </row>
    <row r="26" spans="1:30" s="56" customFormat="1" ht="84.75" customHeight="1">
      <c r="A26" s="451" t="s">
        <v>792</v>
      </c>
      <c r="B26" s="452"/>
      <c r="C26" s="453"/>
      <c r="D26" s="340" t="s">
        <v>163</v>
      </c>
      <c r="E26" s="229">
        <v>17</v>
      </c>
      <c r="F26" s="315">
        <v>0</v>
      </c>
      <c r="G26" s="315">
        <v>0</v>
      </c>
      <c r="H26" s="315">
        <v>0</v>
      </c>
      <c r="I26" s="315">
        <v>0</v>
      </c>
      <c r="J26" s="315">
        <v>0</v>
      </c>
      <c r="K26" s="315">
        <v>0</v>
      </c>
      <c r="L26" s="315">
        <v>0</v>
      </c>
      <c r="M26" s="315">
        <v>0</v>
      </c>
      <c r="N26" s="315">
        <v>0</v>
      </c>
      <c r="O26" s="315">
        <v>0</v>
      </c>
      <c r="P26" s="315">
        <v>0</v>
      </c>
      <c r="Q26" s="315">
        <v>0</v>
      </c>
      <c r="R26" s="315">
        <v>0</v>
      </c>
      <c r="S26" s="315">
        <v>0</v>
      </c>
      <c r="T26" s="315">
        <v>0</v>
      </c>
      <c r="U26" s="315">
        <v>0</v>
      </c>
      <c r="V26" s="315">
        <v>0</v>
      </c>
      <c r="W26" s="315">
        <v>0</v>
      </c>
      <c r="X26" s="315">
        <v>0</v>
      </c>
      <c r="Y26" s="315">
        <v>0</v>
      </c>
      <c r="Z26" s="316">
        <v>0</v>
      </c>
      <c r="AA26" s="316">
        <v>0</v>
      </c>
      <c r="AB26" s="316">
        <v>0</v>
      </c>
      <c r="AC26" s="316">
        <v>0</v>
      </c>
      <c r="AD26" s="316">
        <v>0</v>
      </c>
    </row>
    <row r="27" spans="1:30" s="56" customFormat="1" ht="30" customHeight="1">
      <c r="A27" s="445" t="s">
        <v>823</v>
      </c>
      <c r="B27" s="450"/>
      <c r="C27" s="446"/>
      <c r="D27" s="340">
        <v>207</v>
      </c>
      <c r="E27" s="229">
        <v>18</v>
      </c>
      <c r="F27" s="315">
        <v>0</v>
      </c>
      <c r="G27" s="315">
        <v>0</v>
      </c>
      <c r="H27" s="315">
        <v>0</v>
      </c>
      <c r="I27" s="315">
        <v>0</v>
      </c>
      <c r="J27" s="315">
        <v>0</v>
      </c>
      <c r="K27" s="315">
        <v>0</v>
      </c>
      <c r="L27" s="315">
        <v>0</v>
      </c>
      <c r="M27" s="315">
        <v>0</v>
      </c>
      <c r="N27" s="315">
        <v>0</v>
      </c>
      <c r="O27" s="315">
        <v>0</v>
      </c>
      <c r="P27" s="315">
        <v>0</v>
      </c>
      <c r="Q27" s="315">
        <v>0</v>
      </c>
      <c r="R27" s="315">
        <v>0</v>
      </c>
      <c r="S27" s="315">
        <v>0</v>
      </c>
      <c r="T27" s="315">
        <v>0</v>
      </c>
      <c r="U27" s="315">
        <v>0</v>
      </c>
      <c r="V27" s="315">
        <v>0</v>
      </c>
      <c r="W27" s="315">
        <v>0</v>
      </c>
      <c r="X27" s="315">
        <v>0</v>
      </c>
      <c r="Y27" s="315">
        <v>0</v>
      </c>
      <c r="Z27" s="316">
        <v>0</v>
      </c>
      <c r="AA27" s="316">
        <v>0</v>
      </c>
      <c r="AB27" s="316">
        <v>0</v>
      </c>
      <c r="AC27" s="316">
        <v>0</v>
      </c>
      <c r="AD27" s="316">
        <v>0</v>
      </c>
    </row>
    <row r="28" spans="1:30" s="56" customFormat="1" ht="49.5" customHeight="1">
      <c r="A28" s="434" t="s">
        <v>97</v>
      </c>
      <c r="B28" s="434"/>
      <c r="C28" s="434"/>
      <c r="D28" s="340" t="s">
        <v>98</v>
      </c>
      <c r="E28" s="229">
        <v>19</v>
      </c>
      <c r="F28" s="315">
        <v>0</v>
      </c>
      <c r="G28" s="315">
        <v>1</v>
      </c>
      <c r="H28" s="315">
        <v>1</v>
      </c>
      <c r="I28" s="315">
        <v>0</v>
      </c>
      <c r="J28" s="315">
        <v>0</v>
      </c>
      <c r="K28" s="315">
        <v>0</v>
      </c>
      <c r="L28" s="315">
        <v>0</v>
      </c>
      <c r="M28" s="315">
        <v>1</v>
      </c>
      <c r="N28" s="315">
        <v>0</v>
      </c>
      <c r="O28" s="315">
        <v>0</v>
      </c>
      <c r="P28" s="315">
        <v>4</v>
      </c>
      <c r="Q28" s="315">
        <v>0</v>
      </c>
      <c r="R28" s="315">
        <v>0</v>
      </c>
      <c r="S28" s="315">
        <v>0</v>
      </c>
      <c r="T28" s="315">
        <v>0</v>
      </c>
      <c r="U28" s="315">
        <v>0</v>
      </c>
      <c r="V28" s="315">
        <v>0</v>
      </c>
      <c r="W28" s="315">
        <v>1</v>
      </c>
      <c r="X28" s="315">
        <v>0</v>
      </c>
      <c r="Y28" s="315">
        <v>0</v>
      </c>
      <c r="Z28" s="316">
        <v>0</v>
      </c>
      <c r="AA28" s="316">
        <v>0</v>
      </c>
      <c r="AB28" s="316">
        <v>0</v>
      </c>
      <c r="AC28" s="316">
        <v>0</v>
      </c>
      <c r="AD28" s="316">
        <v>0</v>
      </c>
    </row>
    <row r="29" spans="1:30" s="56" customFormat="1" ht="30" customHeight="1">
      <c r="A29" s="435" t="s">
        <v>105</v>
      </c>
      <c r="B29" s="435"/>
      <c r="C29" s="435"/>
      <c r="D29" s="340">
        <v>213</v>
      </c>
      <c r="E29" s="229">
        <v>20</v>
      </c>
      <c r="F29" s="315">
        <v>0</v>
      </c>
      <c r="G29" s="315">
        <v>0</v>
      </c>
      <c r="H29" s="315">
        <v>0</v>
      </c>
      <c r="I29" s="315">
        <v>0</v>
      </c>
      <c r="J29" s="315">
        <v>0</v>
      </c>
      <c r="K29" s="315">
        <v>0</v>
      </c>
      <c r="L29" s="315">
        <v>0</v>
      </c>
      <c r="M29" s="315">
        <v>0</v>
      </c>
      <c r="N29" s="315">
        <v>0</v>
      </c>
      <c r="O29" s="315">
        <v>0</v>
      </c>
      <c r="P29" s="315">
        <v>0</v>
      </c>
      <c r="Q29" s="315">
        <v>0</v>
      </c>
      <c r="R29" s="315">
        <v>0</v>
      </c>
      <c r="S29" s="315">
        <v>0</v>
      </c>
      <c r="T29" s="315">
        <v>0</v>
      </c>
      <c r="U29" s="315">
        <v>0</v>
      </c>
      <c r="V29" s="315">
        <v>0</v>
      </c>
      <c r="W29" s="315">
        <v>0</v>
      </c>
      <c r="X29" s="315">
        <v>0</v>
      </c>
      <c r="Y29" s="315">
        <v>0</v>
      </c>
      <c r="Z29" s="316">
        <v>0</v>
      </c>
      <c r="AA29" s="316">
        <v>0</v>
      </c>
      <c r="AB29" s="316">
        <v>0</v>
      </c>
      <c r="AC29" s="316">
        <v>0</v>
      </c>
      <c r="AD29" s="316">
        <v>0</v>
      </c>
    </row>
    <row r="30" spans="1:30" s="56" customFormat="1" ht="30" customHeight="1">
      <c r="A30" s="434" t="s">
        <v>108</v>
      </c>
      <c r="B30" s="434"/>
      <c r="C30" s="434"/>
      <c r="D30" s="340" t="s">
        <v>940</v>
      </c>
      <c r="E30" s="229">
        <v>21</v>
      </c>
      <c r="F30" s="315">
        <v>0</v>
      </c>
      <c r="G30" s="315">
        <v>0</v>
      </c>
      <c r="H30" s="315">
        <v>0</v>
      </c>
      <c r="I30" s="315">
        <v>0</v>
      </c>
      <c r="J30" s="315">
        <v>0</v>
      </c>
      <c r="K30" s="315">
        <v>0</v>
      </c>
      <c r="L30" s="315">
        <v>0</v>
      </c>
      <c r="M30" s="315">
        <v>0</v>
      </c>
      <c r="N30" s="315">
        <v>0</v>
      </c>
      <c r="O30" s="315">
        <v>0</v>
      </c>
      <c r="P30" s="315">
        <v>0</v>
      </c>
      <c r="Q30" s="315">
        <v>0</v>
      </c>
      <c r="R30" s="315">
        <v>0</v>
      </c>
      <c r="S30" s="315">
        <v>0</v>
      </c>
      <c r="T30" s="315">
        <v>0</v>
      </c>
      <c r="U30" s="315">
        <v>0</v>
      </c>
      <c r="V30" s="315">
        <v>0</v>
      </c>
      <c r="W30" s="315">
        <v>0</v>
      </c>
      <c r="X30" s="315">
        <v>0</v>
      </c>
      <c r="Y30" s="315">
        <v>0</v>
      </c>
      <c r="Z30" s="316">
        <v>0</v>
      </c>
      <c r="AA30" s="316">
        <v>0</v>
      </c>
      <c r="AB30" s="316">
        <v>0</v>
      </c>
      <c r="AC30" s="316">
        <v>0</v>
      </c>
      <c r="AD30" s="316">
        <v>0</v>
      </c>
    </row>
    <row r="31" spans="1:30" s="56" customFormat="1" ht="60.75" customHeight="1">
      <c r="A31" s="434" t="s">
        <v>107</v>
      </c>
      <c r="B31" s="434"/>
      <c r="C31" s="434"/>
      <c r="D31" s="340" t="s">
        <v>961</v>
      </c>
      <c r="E31" s="229">
        <v>22</v>
      </c>
      <c r="F31" s="315">
        <v>0</v>
      </c>
      <c r="G31" s="315">
        <v>0</v>
      </c>
      <c r="H31" s="315">
        <v>0</v>
      </c>
      <c r="I31" s="315">
        <v>0</v>
      </c>
      <c r="J31" s="315">
        <v>0</v>
      </c>
      <c r="K31" s="315">
        <v>0</v>
      </c>
      <c r="L31" s="315">
        <v>0</v>
      </c>
      <c r="M31" s="315">
        <v>0</v>
      </c>
      <c r="N31" s="315">
        <v>0</v>
      </c>
      <c r="O31" s="315">
        <v>0</v>
      </c>
      <c r="P31" s="315">
        <v>0</v>
      </c>
      <c r="Q31" s="315">
        <v>0</v>
      </c>
      <c r="R31" s="315">
        <v>0</v>
      </c>
      <c r="S31" s="315">
        <v>0</v>
      </c>
      <c r="T31" s="315">
        <v>0</v>
      </c>
      <c r="U31" s="315">
        <v>0</v>
      </c>
      <c r="V31" s="315">
        <v>0</v>
      </c>
      <c r="W31" s="315">
        <v>0</v>
      </c>
      <c r="X31" s="315">
        <v>0</v>
      </c>
      <c r="Y31" s="315">
        <v>0</v>
      </c>
      <c r="Z31" s="316">
        <v>0</v>
      </c>
      <c r="AA31" s="316">
        <v>0</v>
      </c>
      <c r="AB31" s="316">
        <v>0</v>
      </c>
      <c r="AC31" s="316">
        <v>0</v>
      </c>
      <c r="AD31" s="316">
        <v>0</v>
      </c>
    </row>
    <row r="32" spans="1:30" s="56" customFormat="1" ht="52.5" customHeight="1">
      <c r="A32" s="434" t="s">
        <v>109</v>
      </c>
      <c r="B32" s="434"/>
      <c r="C32" s="434"/>
      <c r="D32" s="340" t="s">
        <v>110</v>
      </c>
      <c r="E32" s="229">
        <v>23</v>
      </c>
      <c r="F32" s="315">
        <v>0</v>
      </c>
      <c r="G32" s="315">
        <v>0</v>
      </c>
      <c r="H32" s="315">
        <v>0</v>
      </c>
      <c r="I32" s="315">
        <v>0</v>
      </c>
      <c r="J32" s="315">
        <v>0</v>
      </c>
      <c r="K32" s="315">
        <v>0</v>
      </c>
      <c r="L32" s="315">
        <v>0</v>
      </c>
      <c r="M32" s="315">
        <v>0</v>
      </c>
      <c r="N32" s="315">
        <v>0</v>
      </c>
      <c r="O32" s="315">
        <v>0</v>
      </c>
      <c r="P32" s="315">
        <v>0</v>
      </c>
      <c r="Q32" s="315">
        <v>0</v>
      </c>
      <c r="R32" s="315">
        <v>0</v>
      </c>
      <c r="S32" s="315">
        <v>0</v>
      </c>
      <c r="T32" s="315">
        <v>0</v>
      </c>
      <c r="U32" s="315">
        <v>0</v>
      </c>
      <c r="V32" s="315">
        <v>0</v>
      </c>
      <c r="W32" s="315">
        <v>0</v>
      </c>
      <c r="X32" s="315">
        <v>0</v>
      </c>
      <c r="Y32" s="315">
        <v>0</v>
      </c>
      <c r="Z32" s="316">
        <v>0</v>
      </c>
      <c r="AA32" s="316">
        <v>0</v>
      </c>
      <c r="AB32" s="316">
        <v>0</v>
      </c>
      <c r="AC32" s="316">
        <v>0</v>
      </c>
      <c r="AD32" s="316">
        <v>0</v>
      </c>
    </row>
    <row r="33" spans="1:30" s="56" customFormat="1" ht="30" customHeight="1">
      <c r="A33" s="435" t="s">
        <v>112</v>
      </c>
      <c r="B33" s="435"/>
      <c r="C33" s="435"/>
      <c r="D33" s="340" t="s">
        <v>113</v>
      </c>
      <c r="E33" s="229">
        <v>24</v>
      </c>
      <c r="F33" s="315">
        <v>0</v>
      </c>
      <c r="G33" s="315">
        <v>0</v>
      </c>
      <c r="H33" s="315">
        <v>0</v>
      </c>
      <c r="I33" s="315">
        <v>0</v>
      </c>
      <c r="J33" s="315">
        <v>0</v>
      </c>
      <c r="K33" s="315">
        <v>0</v>
      </c>
      <c r="L33" s="315">
        <v>0</v>
      </c>
      <c r="M33" s="315">
        <v>0</v>
      </c>
      <c r="N33" s="315">
        <v>0</v>
      </c>
      <c r="O33" s="315">
        <v>0</v>
      </c>
      <c r="P33" s="315">
        <v>0</v>
      </c>
      <c r="Q33" s="315">
        <v>0</v>
      </c>
      <c r="R33" s="315">
        <v>0</v>
      </c>
      <c r="S33" s="315">
        <v>0</v>
      </c>
      <c r="T33" s="315">
        <v>0</v>
      </c>
      <c r="U33" s="315">
        <v>0</v>
      </c>
      <c r="V33" s="315">
        <v>0</v>
      </c>
      <c r="W33" s="315">
        <v>0</v>
      </c>
      <c r="X33" s="315">
        <v>0</v>
      </c>
      <c r="Y33" s="315">
        <v>0</v>
      </c>
      <c r="Z33" s="316">
        <v>0</v>
      </c>
      <c r="AA33" s="316">
        <v>0</v>
      </c>
      <c r="AB33" s="316">
        <v>0</v>
      </c>
      <c r="AC33" s="316">
        <v>0</v>
      </c>
      <c r="AD33" s="316">
        <v>0</v>
      </c>
    </row>
    <row r="34" spans="1:30" s="56" customFormat="1" ht="54" customHeight="1">
      <c r="A34" s="434" t="s">
        <v>106</v>
      </c>
      <c r="B34" s="434"/>
      <c r="C34" s="434"/>
      <c r="D34" s="340" t="s">
        <v>941</v>
      </c>
      <c r="E34" s="229">
        <v>25</v>
      </c>
      <c r="F34" s="315">
        <v>0</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6">
        <v>0</v>
      </c>
      <c r="AA34" s="316">
        <v>0</v>
      </c>
      <c r="AB34" s="316">
        <v>0</v>
      </c>
      <c r="AC34" s="316">
        <v>0</v>
      </c>
      <c r="AD34" s="316">
        <v>0</v>
      </c>
    </row>
    <row r="35" spans="1:30" s="56" customFormat="1" ht="43.5" customHeight="1">
      <c r="A35" s="451" t="s">
        <v>981</v>
      </c>
      <c r="B35" s="452"/>
      <c r="C35" s="453"/>
      <c r="D35" s="340" t="s">
        <v>1992</v>
      </c>
      <c r="E35" s="229">
        <v>26</v>
      </c>
      <c r="F35" s="315">
        <v>0</v>
      </c>
      <c r="G35" s="315">
        <v>0</v>
      </c>
      <c r="H35" s="315">
        <v>0</v>
      </c>
      <c r="I35" s="315">
        <v>0</v>
      </c>
      <c r="J35" s="315">
        <v>0</v>
      </c>
      <c r="K35" s="315">
        <v>0</v>
      </c>
      <c r="L35" s="315">
        <v>0</v>
      </c>
      <c r="M35" s="315">
        <v>0</v>
      </c>
      <c r="N35" s="315">
        <v>0</v>
      </c>
      <c r="O35" s="315">
        <v>0</v>
      </c>
      <c r="P35" s="315">
        <v>0</v>
      </c>
      <c r="Q35" s="315">
        <v>0</v>
      </c>
      <c r="R35" s="315">
        <v>0</v>
      </c>
      <c r="S35" s="315">
        <v>0</v>
      </c>
      <c r="T35" s="315">
        <v>0</v>
      </c>
      <c r="U35" s="315">
        <v>0</v>
      </c>
      <c r="V35" s="315">
        <v>0</v>
      </c>
      <c r="W35" s="315">
        <v>0</v>
      </c>
      <c r="X35" s="315">
        <v>0</v>
      </c>
      <c r="Y35" s="315">
        <v>0</v>
      </c>
      <c r="Z35" s="316">
        <v>0</v>
      </c>
      <c r="AA35" s="316">
        <v>0</v>
      </c>
      <c r="AB35" s="316">
        <v>0</v>
      </c>
      <c r="AC35" s="316">
        <v>0</v>
      </c>
      <c r="AD35" s="316">
        <v>0</v>
      </c>
    </row>
    <row r="36" spans="1:30" s="56" customFormat="1" ht="49.5" customHeight="1">
      <c r="A36" s="451" t="s">
        <v>824</v>
      </c>
      <c r="B36" s="452"/>
      <c r="C36" s="453"/>
      <c r="D36" s="340">
        <v>289</v>
      </c>
      <c r="E36" s="229">
        <v>27</v>
      </c>
      <c r="F36" s="315">
        <v>0</v>
      </c>
      <c r="G36" s="315">
        <v>0</v>
      </c>
      <c r="H36" s="315">
        <v>0</v>
      </c>
      <c r="I36" s="315">
        <v>0</v>
      </c>
      <c r="J36" s="315">
        <v>0</v>
      </c>
      <c r="K36" s="315">
        <v>0</v>
      </c>
      <c r="L36" s="315">
        <v>0</v>
      </c>
      <c r="M36" s="315">
        <v>0</v>
      </c>
      <c r="N36" s="315">
        <v>0</v>
      </c>
      <c r="O36" s="315">
        <v>0</v>
      </c>
      <c r="P36" s="315">
        <v>0</v>
      </c>
      <c r="Q36" s="315">
        <v>0</v>
      </c>
      <c r="R36" s="315">
        <v>0</v>
      </c>
      <c r="S36" s="315">
        <v>0</v>
      </c>
      <c r="T36" s="315">
        <v>0</v>
      </c>
      <c r="U36" s="315">
        <v>0</v>
      </c>
      <c r="V36" s="315">
        <v>0</v>
      </c>
      <c r="W36" s="315">
        <v>0</v>
      </c>
      <c r="X36" s="315">
        <v>0</v>
      </c>
      <c r="Y36" s="315">
        <v>0</v>
      </c>
      <c r="Z36" s="316">
        <v>0</v>
      </c>
      <c r="AA36" s="316">
        <v>0</v>
      </c>
      <c r="AB36" s="316">
        <v>0</v>
      </c>
      <c r="AC36" s="316">
        <v>0</v>
      </c>
      <c r="AD36" s="316">
        <v>0</v>
      </c>
    </row>
    <row r="37" spans="1:31" s="56" customFormat="1" ht="30" customHeight="1">
      <c r="A37" s="445" t="s">
        <v>82</v>
      </c>
      <c r="B37" s="450"/>
      <c r="C37" s="446"/>
      <c r="D37" s="340">
        <v>290</v>
      </c>
      <c r="E37" s="229">
        <v>28</v>
      </c>
      <c r="F37" s="315">
        <v>0</v>
      </c>
      <c r="G37" s="315">
        <v>0</v>
      </c>
      <c r="H37" s="315">
        <v>0</v>
      </c>
      <c r="I37" s="315">
        <v>0</v>
      </c>
      <c r="J37" s="315">
        <v>0</v>
      </c>
      <c r="K37" s="315">
        <v>0</v>
      </c>
      <c r="L37" s="315">
        <v>0</v>
      </c>
      <c r="M37" s="315">
        <v>0</v>
      </c>
      <c r="N37" s="315">
        <v>0</v>
      </c>
      <c r="O37" s="315">
        <v>0</v>
      </c>
      <c r="P37" s="315">
        <v>0</v>
      </c>
      <c r="Q37" s="315">
        <v>0</v>
      </c>
      <c r="R37" s="315">
        <v>0</v>
      </c>
      <c r="S37" s="315">
        <v>0</v>
      </c>
      <c r="T37" s="315">
        <v>0</v>
      </c>
      <c r="U37" s="315">
        <v>0</v>
      </c>
      <c r="V37" s="315">
        <v>0</v>
      </c>
      <c r="W37" s="315">
        <v>0</v>
      </c>
      <c r="X37" s="315">
        <v>0</v>
      </c>
      <c r="Y37" s="315">
        <v>0</v>
      </c>
      <c r="Z37" s="316">
        <v>0</v>
      </c>
      <c r="AA37" s="316">
        <v>0</v>
      </c>
      <c r="AB37" s="316">
        <v>0</v>
      </c>
      <c r="AC37" s="316">
        <v>0</v>
      </c>
      <c r="AD37" s="316">
        <v>0</v>
      </c>
      <c r="AE37" s="59"/>
    </row>
    <row r="38" spans="1:30" s="56" customFormat="1" ht="30" customHeight="1">
      <c r="A38" s="435" t="s">
        <v>83</v>
      </c>
      <c r="B38" s="435"/>
      <c r="C38" s="435"/>
      <c r="D38" s="340">
        <v>291</v>
      </c>
      <c r="E38" s="229">
        <v>29</v>
      </c>
      <c r="F38" s="315">
        <v>0</v>
      </c>
      <c r="G38" s="315">
        <v>0</v>
      </c>
      <c r="H38" s="315">
        <v>0</v>
      </c>
      <c r="I38" s="315">
        <v>0</v>
      </c>
      <c r="J38" s="315">
        <v>0</v>
      </c>
      <c r="K38" s="315">
        <v>0</v>
      </c>
      <c r="L38" s="315">
        <v>0</v>
      </c>
      <c r="M38" s="315">
        <v>0</v>
      </c>
      <c r="N38" s="315">
        <v>0</v>
      </c>
      <c r="O38" s="315">
        <v>0</v>
      </c>
      <c r="P38" s="315">
        <v>0</v>
      </c>
      <c r="Q38" s="315">
        <v>0</v>
      </c>
      <c r="R38" s="315">
        <v>0</v>
      </c>
      <c r="S38" s="315">
        <v>0</v>
      </c>
      <c r="T38" s="315">
        <v>0</v>
      </c>
      <c r="U38" s="315">
        <v>0</v>
      </c>
      <c r="V38" s="315">
        <v>0</v>
      </c>
      <c r="W38" s="315">
        <v>0</v>
      </c>
      <c r="X38" s="315">
        <v>0</v>
      </c>
      <c r="Y38" s="315">
        <v>0</v>
      </c>
      <c r="Z38" s="316">
        <v>0</v>
      </c>
      <c r="AA38" s="316">
        <v>0</v>
      </c>
      <c r="AB38" s="316">
        <v>0</v>
      </c>
      <c r="AC38" s="316">
        <v>0</v>
      </c>
      <c r="AD38" s="316">
        <v>0</v>
      </c>
    </row>
    <row r="39" spans="1:30" s="56" customFormat="1" ht="57" customHeight="1">
      <c r="A39" s="434" t="s">
        <v>103</v>
      </c>
      <c r="B39" s="434"/>
      <c r="C39" s="434"/>
      <c r="D39" s="340" t="s">
        <v>164</v>
      </c>
      <c r="E39" s="229">
        <v>30</v>
      </c>
      <c r="F39" s="315">
        <v>0</v>
      </c>
      <c r="G39" s="315">
        <v>0</v>
      </c>
      <c r="H39" s="315">
        <v>0</v>
      </c>
      <c r="I39" s="315">
        <v>0</v>
      </c>
      <c r="J39" s="315">
        <v>0</v>
      </c>
      <c r="K39" s="315">
        <v>0</v>
      </c>
      <c r="L39" s="315">
        <v>0</v>
      </c>
      <c r="M39" s="315">
        <v>0</v>
      </c>
      <c r="N39" s="315">
        <v>0</v>
      </c>
      <c r="O39" s="315">
        <v>0</v>
      </c>
      <c r="P39" s="316">
        <v>0</v>
      </c>
      <c r="Q39" s="315">
        <v>0</v>
      </c>
      <c r="R39" s="315">
        <v>0</v>
      </c>
      <c r="S39" s="315">
        <v>0</v>
      </c>
      <c r="T39" s="315">
        <v>0</v>
      </c>
      <c r="U39" s="315">
        <v>0</v>
      </c>
      <c r="V39" s="315">
        <v>0</v>
      </c>
      <c r="W39" s="315">
        <v>0</v>
      </c>
      <c r="X39" s="315">
        <v>0</v>
      </c>
      <c r="Y39" s="315">
        <v>0</v>
      </c>
      <c r="Z39" s="316">
        <v>0</v>
      </c>
      <c r="AA39" s="316">
        <v>0</v>
      </c>
      <c r="AB39" s="316">
        <v>0</v>
      </c>
      <c r="AC39" s="316">
        <v>0</v>
      </c>
      <c r="AD39" s="316">
        <v>0</v>
      </c>
    </row>
    <row r="40" spans="1:30" s="56" customFormat="1" ht="74.25" customHeight="1">
      <c r="A40" s="434" t="s">
        <v>104</v>
      </c>
      <c r="B40" s="434"/>
      <c r="C40" s="434"/>
      <c r="D40" s="340" t="s">
        <v>1993</v>
      </c>
      <c r="E40" s="229">
        <v>31</v>
      </c>
      <c r="F40" s="315">
        <v>0</v>
      </c>
      <c r="G40" s="315">
        <v>0</v>
      </c>
      <c r="H40" s="315">
        <v>0</v>
      </c>
      <c r="I40" s="315">
        <v>0</v>
      </c>
      <c r="J40" s="315">
        <v>0</v>
      </c>
      <c r="K40" s="315">
        <v>0</v>
      </c>
      <c r="L40" s="315">
        <v>0</v>
      </c>
      <c r="M40" s="315">
        <v>0</v>
      </c>
      <c r="N40" s="315">
        <v>0</v>
      </c>
      <c r="O40" s="315">
        <v>0</v>
      </c>
      <c r="P40" s="315">
        <v>0</v>
      </c>
      <c r="Q40" s="315">
        <v>0</v>
      </c>
      <c r="R40" s="315">
        <v>0</v>
      </c>
      <c r="S40" s="315">
        <v>0</v>
      </c>
      <c r="T40" s="315">
        <v>0</v>
      </c>
      <c r="U40" s="315">
        <v>0</v>
      </c>
      <c r="V40" s="315">
        <v>0</v>
      </c>
      <c r="W40" s="315">
        <v>0</v>
      </c>
      <c r="X40" s="315">
        <v>0</v>
      </c>
      <c r="Y40" s="315">
        <v>0</v>
      </c>
      <c r="Z40" s="316">
        <v>0</v>
      </c>
      <c r="AA40" s="316">
        <v>0</v>
      </c>
      <c r="AB40" s="316">
        <v>0</v>
      </c>
      <c r="AC40" s="316">
        <v>0</v>
      </c>
      <c r="AD40" s="316"/>
    </row>
    <row r="41" spans="1:30" s="56" customFormat="1" ht="75.75" customHeight="1">
      <c r="A41" s="438" t="s">
        <v>111</v>
      </c>
      <c r="B41" s="434" t="s">
        <v>806</v>
      </c>
      <c r="C41" s="434"/>
      <c r="D41" s="448" t="s">
        <v>9</v>
      </c>
      <c r="E41" s="229">
        <v>32</v>
      </c>
      <c r="F41" s="318">
        <v>0</v>
      </c>
      <c r="G41" s="318">
        <v>0</v>
      </c>
      <c r="H41" s="318">
        <v>0</v>
      </c>
      <c r="I41" s="318">
        <v>0</v>
      </c>
      <c r="J41" s="318">
        <v>0</v>
      </c>
      <c r="K41" s="318">
        <v>0</v>
      </c>
      <c r="L41" s="318">
        <v>0</v>
      </c>
      <c r="M41" s="318">
        <v>0</v>
      </c>
      <c r="N41" s="318">
        <v>0</v>
      </c>
      <c r="O41" s="318">
        <v>0</v>
      </c>
      <c r="P41" s="318">
        <v>0</v>
      </c>
      <c r="Q41" s="318">
        <v>0</v>
      </c>
      <c r="R41" s="318">
        <v>0</v>
      </c>
      <c r="S41" s="318">
        <v>0</v>
      </c>
      <c r="T41" s="318">
        <v>0</v>
      </c>
      <c r="U41" s="318">
        <v>0</v>
      </c>
      <c r="V41" s="318">
        <v>0</v>
      </c>
      <c r="W41" s="318">
        <v>0</v>
      </c>
      <c r="X41" s="318">
        <v>0</v>
      </c>
      <c r="Y41" s="318">
        <v>0</v>
      </c>
      <c r="Z41" s="318">
        <v>0</v>
      </c>
      <c r="AA41" s="318">
        <v>0</v>
      </c>
      <c r="AB41" s="318">
        <v>0</v>
      </c>
      <c r="AC41" s="318">
        <v>0</v>
      </c>
      <c r="AD41" s="318">
        <v>0</v>
      </c>
    </row>
    <row r="42" spans="1:30" s="56" customFormat="1" ht="75" customHeight="1">
      <c r="A42" s="438"/>
      <c r="B42" s="434" t="s">
        <v>251</v>
      </c>
      <c r="C42" s="434"/>
      <c r="D42" s="449"/>
      <c r="E42" s="229">
        <v>33</v>
      </c>
      <c r="F42" s="318">
        <v>0</v>
      </c>
      <c r="G42" s="318">
        <v>0</v>
      </c>
      <c r="H42" s="318">
        <v>0</v>
      </c>
      <c r="I42" s="318">
        <v>0</v>
      </c>
      <c r="J42" s="318">
        <v>0</v>
      </c>
      <c r="K42" s="318">
        <v>0</v>
      </c>
      <c r="L42" s="318">
        <v>0</v>
      </c>
      <c r="M42" s="318">
        <v>0</v>
      </c>
      <c r="N42" s="318">
        <v>0</v>
      </c>
      <c r="O42" s="318">
        <v>0</v>
      </c>
      <c r="P42" s="317">
        <v>0</v>
      </c>
      <c r="Q42" s="317">
        <v>0</v>
      </c>
      <c r="R42" s="317">
        <v>0</v>
      </c>
      <c r="S42" s="317">
        <v>0</v>
      </c>
      <c r="T42" s="317">
        <v>0</v>
      </c>
      <c r="U42" s="317">
        <v>0</v>
      </c>
      <c r="V42" s="317">
        <v>0</v>
      </c>
      <c r="W42" s="317">
        <v>0</v>
      </c>
      <c r="X42" s="317">
        <v>0</v>
      </c>
      <c r="Y42" s="317">
        <v>0</v>
      </c>
      <c r="Z42" s="319">
        <v>0</v>
      </c>
      <c r="AA42" s="319">
        <v>0</v>
      </c>
      <c r="AB42" s="319">
        <v>0</v>
      </c>
      <c r="AC42" s="319">
        <v>0</v>
      </c>
      <c r="AD42" s="319">
        <v>0</v>
      </c>
    </row>
    <row r="43" spans="1:30" s="56" customFormat="1" ht="30" customHeight="1">
      <c r="A43" s="435" t="s">
        <v>114</v>
      </c>
      <c r="B43" s="435"/>
      <c r="C43" s="435"/>
      <c r="D43" s="340"/>
      <c r="E43" s="229">
        <v>34</v>
      </c>
      <c r="F43" s="315">
        <v>0</v>
      </c>
      <c r="G43" s="315">
        <v>0</v>
      </c>
      <c r="H43" s="315">
        <v>0</v>
      </c>
      <c r="I43" s="315">
        <v>0</v>
      </c>
      <c r="J43" s="315">
        <v>0</v>
      </c>
      <c r="K43" s="315">
        <v>0</v>
      </c>
      <c r="L43" s="315">
        <v>0</v>
      </c>
      <c r="M43" s="315">
        <v>0</v>
      </c>
      <c r="N43" s="315">
        <v>0</v>
      </c>
      <c r="O43" s="315">
        <v>0</v>
      </c>
      <c r="P43" s="315">
        <v>0</v>
      </c>
      <c r="Q43" s="315">
        <v>0</v>
      </c>
      <c r="R43" s="315">
        <v>0</v>
      </c>
      <c r="S43" s="315">
        <v>0</v>
      </c>
      <c r="T43" s="315">
        <v>0</v>
      </c>
      <c r="U43" s="315">
        <v>0</v>
      </c>
      <c r="V43" s="315">
        <v>0</v>
      </c>
      <c r="W43" s="315">
        <v>0</v>
      </c>
      <c r="X43" s="315">
        <v>0</v>
      </c>
      <c r="Y43" s="315">
        <v>0</v>
      </c>
      <c r="Z43" s="316">
        <v>0</v>
      </c>
      <c r="AA43" s="316">
        <v>0</v>
      </c>
      <c r="AB43" s="316">
        <v>0</v>
      </c>
      <c r="AC43" s="316">
        <v>0</v>
      </c>
      <c r="AD43" s="316">
        <v>0</v>
      </c>
    </row>
    <row r="44" spans="1:30" s="56" customFormat="1" ht="43.5" customHeight="1">
      <c r="A44" s="447" t="s">
        <v>864</v>
      </c>
      <c r="B44" s="447"/>
      <c r="C44" s="447"/>
      <c r="D44" s="340"/>
      <c r="E44" s="229">
        <v>35</v>
      </c>
      <c r="F44" s="341">
        <v>3</v>
      </c>
      <c r="G44" s="341">
        <v>7</v>
      </c>
      <c r="H44" s="341">
        <v>6</v>
      </c>
      <c r="I44" s="341">
        <v>0</v>
      </c>
      <c r="J44" s="341">
        <v>1</v>
      </c>
      <c r="K44" s="341">
        <v>1</v>
      </c>
      <c r="L44" s="341">
        <v>2</v>
      </c>
      <c r="M44" s="341">
        <v>10</v>
      </c>
      <c r="N44" s="341">
        <v>0</v>
      </c>
      <c r="O44" s="341">
        <v>0</v>
      </c>
      <c r="P44" s="341">
        <v>12</v>
      </c>
      <c r="Q44" s="341">
        <v>13</v>
      </c>
      <c r="R44" s="341">
        <v>0</v>
      </c>
      <c r="S44" s="341">
        <v>0</v>
      </c>
      <c r="T44" s="341">
        <v>0</v>
      </c>
      <c r="U44" s="341">
        <v>1</v>
      </c>
      <c r="V44" s="341">
        <v>5</v>
      </c>
      <c r="W44" s="341">
        <v>5</v>
      </c>
      <c r="X44" s="341">
        <v>0</v>
      </c>
      <c r="Y44" s="341">
        <v>0</v>
      </c>
      <c r="Z44" s="342">
        <v>0</v>
      </c>
      <c r="AA44" s="342">
        <v>0</v>
      </c>
      <c r="AB44" s="342">
        <v>0</v>
      </c>
      <c r="AC44" s="342">
        <v>0</v>
      </c>
      <c r="AD44" s="342">
        <v>0</v>
      </c>
    </row>
    <row r="45" spans="1:30" s="56" customFormat="1" ht="57" customHeight="1">
      <c r="A45" s="444" t="s">
        <v>77</v>
      </c>
      <c r="B45" s="435" t="s">
        <v>825</v>
      </c>
      <c r="C45" s="435"/>
      <c r="D45" s="340"/>
      <c r="E45" s="229">
        <v>36</v>
      </c>
      <c r="F45" s="315">
        <v>2</v>
      </c>
      <c r="G45" s="315">
        <v>1</v>
      </c>
      <c r="H45" s="315">
        <v>0</v>
      </c>
      <c r="I45" s="315">
        <v>0</v>
      </c>
      <c r="J45" s="315">
        <v>1</v>
      </c>
      <c r="K45" s="315">
        <v>1</v>
      </c>
      <c r="L45" s="315">
        <v>1</v>
      </c>
      <c r="M45" s="315">
        <v>3</v>
      </c>
      <c r="N45" s="315">
        <v>0</v>
      </c>
      <c r="O45" s="315">
        <v>0</v>
      </c>
      <c r="P45" s="315">
        <v>1</v>
      </c>
      <c r="Q45" s="315">
        <v>0</v>
      </c>
      <c r="R45" s="315">
        <v>0</v>
      </c>
      <c r="S45" s="315">
        <v>0</v>
      </c>
      <c r="T45" s="315">
        <v>0</v>
      </c>
      <c r="U45" s="315">
        <v>1</v>
      </c>
      <c r="V45" s="315">
        <v>5</v>
      </c>
      <c r="W45" s="315">
        <v>1</v>
      </c>
      <c r="X45" s="318">
        <v>0</v>
      </c>
      <c r="Y45" s="318">
        <v>0</v>
      </c>
      <c r="Z45" s="318">
        <v>0</v>
      </c>
      <c r="AA45" s="318">
        <v>0</v>
      </c>
      <c r="AB45" s="318">
        <v>0</v>
      </c>
      <c r="AC45" s="318">
        <v>0</v>
      </c>
      <c r="AD45" s="315">
        <v>0</v>
      </c>
    </row>
    <row r="46" spans="1:30" s="56" customFormat="1" ht="54" customHeight="1">
      <c r="A46" s="444"/>
      <c r="B46" s="445" t="s">
        <v>826</v>
      </c>
      <c r="C46" s="446"/>
      <c r="D46" s="340"/>
      <c r="E46" s="229">
        <v>37</v>
      </c>
      <c r="F46" s="317">
        <v>0</v>
      </c>
      <c r="G46" s="317">
        <v>0</v>
      </c>
      <c r="H46" s="317">
        <v>0</v>
      </c>
      <c r="I46" s="317">
        <v>0</v>
      </c>
      <c r="J46" s="317">
        <v>0</v>
      </c>
      <c r="K46" s="317">
        <v>0</v>
      </c>
      <c r="L46" s="317">
        <v>0</v>
      </c>
      <c r="M46" s="317">
        <v>0</v>
      </c>
      <c r="N46" s="317">
        <v>0</v>
      </c>
      <c r="O46" s="317">
        <v>0</v>
      </c>
      <c r="P46" s="317">
        <v>0</v>
      </c>
      <c r="Q46" s="317">
        <v>0</v>
      </c>
      <c r="R46" s="317">
        <v>0</v>
      </c>
      <c r="S46" s="317">
        <v>0</v>
      </c>
      <c r="T46" s="317">
        <v>0</v>
      </c>
      <c r="U46" s="317">
        <v>0</v>
      </c>
      <c r="V46" s="317">
        <v>0</v>
      </c>
      <c r="W46" s="317">
        <v>0</v>
      </c>
      <c r="X46" s="317">
        <v>0</v>
      </c>
      <c r="Y46" s="317">
        <v>0</v>
      </c>
      <c r="Z46" s="317">
        <v>0</v>
      </c>
      <c r="AA46" s="317">
        <v>0</v>
      </c>
      <c r="AB46" s="317">
        <v>0</v>
      </c>
      <c r="AC46" s="317">
        <v>0</v>
      </c>
      <c r="AD46" s="317">
        <v>0</v>
      </c>
    </row>
    <row r="47" spans="1:30" s="56" customFormat="1" ht="55.5" customHeight="1">
      <c r="A47" s="444"/>
      <c r="B47" s="435" t="s">
        <v>44</v>
      </c>
      <c r="C47" s="435"/>
      <c r="D47" s="340"/>
      <c r="E47" s="229">
        <v>38</v>
      </c>
      <c r="F47" s="317">
        <v>0</v>
      </c>
      <c r="G47" s="317">
        <v>0</v>
      </c>
      <c r="H47" s="317">
        <v>0</v>
      </c>
      <c r="I47" s="317">
        <v>0</v>
      </c>
      <c r="J47" s="317">
        <v>0</v>
      </c>
      <c r="K47" s="317">
        <v>0</v>
      </c>
      <c r="L47" s="317">
        <v>0</v>
      </c>
      <c r="M47" s="317">
        <v>0</v>
      </c>
      <c r="N47" s="317">
        <v>0</v>
      </c>
      <c r="O47" s="317">
        <v>0</v>
      </c>
      <c r="P47" s="317">
        <v>0</v>
      </c>
      <c r="Q47" s="317">
        <v>0</v>
      </c>
      <c r="R47" s="317">
        <v>0</v>
      </c>
      <c r="S47" s="317">
        <v>0</v>
      </c>
      <c r="T47" s="317">
        <v>0</v>
      </c>
      <c r="U47" s="319">
        <v>0</v>
      </c>
      <c r="V47" s="317">
        <v>0</v>
      </c>
      <c r="W47" s="317">
        <v>0</v>
      </c>
      <c r="X47" s="317">
        <v>0</v>
      </c>
      <c r="Y47" s="317">
        <v>0</v>
      </c>
      <c r="Z47" s="319">
        <v>0</v>
      </c>
      <c r="AA47" s="319">
        <v>0</v>
      </c>
      <c r="AB47" s="319">
        <v>0</v>
      </c>
      <c r="AC47" s="319">
        <v>0</v>
      </c>
      <c r="AD47" s="319">
        <v>0</v>
      </c>
    </row>
    <row r="48" spans="1:30" s="56" customFormat="1" ht="55.5" customHeight="1">
      <c r="A48" s="444"/>
      <c r="B48" s="435" t="s">
        <v>827</v>
      </c>
      <c r="C48" s="435"/>
      <c r="D48" s="340" t="s">
        <v>828</v>
      </c>
      <c r="E48" s="229">
        <v>39</v>
      </c>
      <c r="F48" s="315">
        <v>2</v>
      </c>
      <c r="G48" s="315">
        <v>7</v>
      </c>
      <c r="H48" s="315">
        <v>6</v>
      </c>
      <c r="I48" s="315">
        <v>0</v>
      </c>
      <c r="J48" s="315">
        <v>1</v>
      </c>
      <c r="K48" s="315">
        <v>0</v>
      </c>
      <c r="L48" s="315">
        <v>2</v>
      </c>
      <c r="M48" s="315">
        <v>9</v>
      </c>
      <c r="N48" s="315">
        <v>0</v>
      </c>
      <c r="O48" s="315">
        <v>0</v>
      </c>
      <c r="P48" s="315">
        <v>10</v>
      </c>
      <c r="Q48" s="315">
        <v>11</v>
      </c>
      <c r="R48" s="315">
        <v>0</v>
      </c>
      <c r="S48" s="315">
        <v>0</v>
      </c>
      <c r="T48" s="315">
        <v>0</v>
      </c>
      <c r="U48" s="315">
        <v>1</v>
      </c>
      <c r="V48" s="315">
        <v>0</v>
      </c>
      <c r="W48" s="315">
        <v>5</v>
      </c>
      <c r="X48" s="315">
        <v>0</v>
      </c>
      <c r="Y48" s="315">
        <v>0</v>
      </c>
      <c r="Z48" s="316">
        <v>0</v>
      </c>
      <c r="AA48" s="316">
        <v>0</v>
      </c>
      <c r="AB48" s="316">
        <v>0</v>
      </c>
      <c r="AC48" s="316">
        <v>0</v>
      </c>
      <c r="AD48" s="316">
        <v>0</v>
      </c>
    </row>
    <row r="49" spans="1:30" s="56" customFormat="1" ht="49.5" customHeight="1">
      <c r="A49" s="444"/>
      <c r="B49" s="445" t="s">
        <v>829</v>
      </c>
      <c r="C49" s="446"/>
      <c r="D49" s="340" t="s">
        <v>34</v>
      </c>
      <c r="E49" s="229">
        <v>40</v>
      </c>
      <c r="F49" s="315">
        <v>0</v>
      </c>
      <c r="G49" s="315">
        <v>0</v>
      </c>
      <c r="H49" s="315">
        <v>0</v>
      </c>
      <c r="I49" s="315">
        <v>0</v>
      </c>
      <c r="J49" s="318">
        <v>0</v>
      </c>
      <c r="K49" s="315">
        <v>0</v>
      </c>
      <c r="L49" s="315">
        <v>0</v>
      </c>
      <c r="M49" s="315">
        <v>0</v>
      </c>
      <c r="N49" s="315">
        <v>0</v>
      </c>
      <c r="O49" s="315">
        <v>0</v>
      </c>
      <c r="P49" s="315">
        <v>0</v>
      </c>
      <c r="Q49" s="315">
        <v>0</v>
      </c>
      <c r="R49" s="318">
        <v>0</v>
      </c>
      <c r="S49" s="315">
        <v>0</v>
      </c>
      <c r="T49" s="315">
        <v>0</v>
      </c>
      <c r="U49" s="318">
        <v>0</v>
      </c>
      <c r="V49" s="315">
        <v>0</v>
      </c>
      <c r="W49" s="315">
        <v>0</v>
      </c>
      <c r="X49" s="315">
        <v>0</v>
      </c>
      <c r="Y49" s="315">
        <v>0</v>
      </c>
      <c r="Z49" s="316">
        <v>0</v>
      </c>
      <c r="AA49" s="316">
        <v>0</v>
      </c>
      <c r="AB49" s="316">
        <v>0</v>
      </c>
      <c r="AC49" s="316">
        <v>0</v>
      </c>
      <c r="AD49" s="316">
        <v>0</v>
      </c>
    </row>
    <row r="50" spans="1:30" s="56" customFormat="1" ht="46.5" customHeight="1">
      <c r="A50" s="444"/>
      <c r="B50" s="431" t="s">
        <v>165</v>
      </c>
      <c r="C50" s="290" t="s">
        <v>830</v>
      </c>
      <c r="D50" s="340" t="s">
        <v>831</v>
      </c>
      <c r="E50" s="229">
        <v>41</v>
      </c>
      <c r="F50" s="315">
        <v>2</v>
      </c>
      <c r="G50" s="315">
        <v>6</v>
      </c>
      <c r="H50" s="315">
        <v>4</v>
      </c>
      <c r="I50" s="315">
        <v>0</v>
      </c>
      <c r="J50" s="315">
        <v>1</v>
      </c>
      <c r="K50" s="315">
        <v>1</v>
      </c>
      <c r="L50" s="315">
        <v>2</v>
      </c>
      <c r="M50" s="315">
        <v>8</v>
      </c>
      <c r="N50" s="315">
        <v>0</v>
      </c>
      <c r="O50" s="315">
        <v>0</v>
      </c>
      <c r="P50" s="315">
        <v>8</v>
      </c>
      <c r="Q50" s="315">
        <v>6</v>
      </c>
      <c r="R50" s="315">
        <v>0</v>
      </c>
      <c r="S50" s="315">
        <v>0</v>
      </c>
      <c r="T50" s="315">
        <v>0</v>
      </c>
      <c r="U50" s="315">
        <v>1</v>
      </c>
      <c r="V50" s="315">
        <v>5</v>
      </c>
      <c r="W50" s="315">
        <v>3</v>
      </c>
      <c r="X50" s="315">
        <v>0</v>
      </c>
      <c r="Y50" s="315">
        <v>0</v>
      </c>
      <c r="Z50" s="316">
        <v>0</v>
      </c>
      <c r="AA50" s="316">
        <v>0</v>
      </c>
      <c r="AB50" s="316">
        <v>0</v>
      </c>
      <c r="AC50" s="316">
        <v>0</v>
      </c>
      <c r="AD50" s="316">
        <v>0</v>
      </c>
    </row>
    <row r="51" spans="1:30" s="56" customFormat="1" ht="51" customHeight="1">
      <c r="A51" s="444"/>
      <c r="B51" s="432"/>
      <c r="C51" s="290" t="s">
        <v>832</v>
      </c>
      <c r="D51" s="340" t="s">
        <v>831</v>
      </c>
      <c r="E51" s="229">
        <v>42</v>
      </c>
      <c r="F51" s="315">
        <v>0</v>
      </c>
      <c r="G51" s="315">
        <v>1</v>
      </c>
      <c r="H51" s="315">
        <v>1</v>
      </c>
      <c r="I51" s="315">
        <v>0</v>
      </c>
      <c r="J51" s="317">
        <v>0</v>
      </c>
      <c r="K51" s="315">
        <v>0</v>
      </c>
      <c r="L51" s="315">
        <v>0</v>
      </c>
      <c r="M51" s="315">
        <v>1</v>
      </c>
      <c r="N51" s="315">
        <v>0</v>
      </c>
      <c r="O51" s="315">
        <v>0</v>
      </c>
      <c r="P51" s="315">
        <v>4</v>
      </c>
      <c r="Q51" s="315">
        <v>4</v>
      </c>
      <c r="R51" s="315">
        <v>0</v>
      </c>
      <c r="S51" s="315">
        <v>0</v>
      </c>
      <c r="T51" s="315">
        <v>0</v>
      </c>
      <c r="U51" s="317">
        <v>0</v>
      </c>
      <c r="V51" s="315">
        <v>0</v>
      </c>
      <c r="W51" s="315">
        <v>1</v>
      </c>
      <c r="X51" s="318">
        <v>0</v>
      </c>
      <c r="Y51" s="318">
        <v>0</v>
      </c>
      <c r="Z51" s="318">
        <v>0</v>
      </c>
      <c r="AA51" s="317">
        <v>0</v>
      </c>
      <c r="AB51" s="317">
        <v>0</v>
      </c>
      <c r="AC51" s="317">
        <v>0</v>
      </c>
      <c r="AD51" s="316">
        <v>0</v>
      </c>
    </row>
    <row r="52" spans="1:30" s="56" customFormat="1" ht="50.25" customHeight="1">
      <c r="A52" s="444"/>
      <c r="B52" s="433"/>
      <c r="C52" s="290" t="s">
        <v>833</v>
      </c>
      <c r="D52" s="340" t="s">
        <v>831</v>
      </c>
      <c r="E52" s="229">
        <v>43</v>
      </c>
      <c r="F52" s="315">
        <v>1</v>
      </c>
      <c r="G52" s="315">
        <v>0</v>
      </c>
      <c r="H52" s="315">
        <v>1</v>
      </c>
      <c r="I52" s="315">
        <v>0</v>
      </c>
      <c r="J52" s="318">
        <v>0</v>
      </c>
      <c r="K52" s="315">
        <v>0</v>
      </c>
      <c r="L52" s="315">
        <v>0</v>
      </c>
      <c r="M52" s="315">
        <v>1</v>
      </c>
      <c r="N52" s="315">
        <v>0</v>
      </c>
      <c r="O52" s="315">
        <v>0</v>
      </c>
      <c r="P52" s="315">
        <v>0</v>
      </c>
      <c r="Q52" s="315">
        <v>3</v>
      </c>
      <c r="R52" s="315">
        <v>0</v>
      </c>
      <c r="S52" s="315">
        <v>0</v>
      </c>
      <c r="T52" s="315">
        <v>0</v>
      </c>
      <c r="U52" s="318">
        <v>0</v>
      </c>
      <c r="V52" s="315">
        <v>0</v>
      </c>
      <c r="W52" s="315">
        <v>1</v>
      </c>
      <c r="X52" s="318">
        <v>0</v>
      </c>
      <c r="Y52" s="318">
        <v>0</v>
      </c>
      <c r="Z52" s="318">
        <v>0</v>
      </c>
      <c r="AA52" s="318">
        <v>0</v>
      </c>
      <c r="AB52" s="318">
        <v>0</v>
      </c>
      <c r="AC52" s="318">
        <v>0</v>
      </c>
      <c r="AD52" s="316">
        <v>0</v>
      </c>
    </row>
    <row r="53" spans="1:30" s="56" customFormat="1" ht="36.75" customHeight="1">
      <c r="A53" s="438" t="s">
        <v>834</v>
      </c>
      <c r="B53" s="439" t="s">
        <v>835</v>
      </c>
      <c r="C53" s="440"/>
      <c r="D53" s="340"/>
      <c r="E53" s="229">
        <v>44</v>
      </c>
      <c r="F53" s="315">
        <v>3</v>
      </c>
      <c r="G53" s="315">
        <v>7</v>
      </c>
      <c r="H53" s="315">
        <v>6</v>
      </c>
      <c r="I53" s="315">
        <v>0</v>
      </c>
      <c r="J53" s="315">
        <v>1</v>
      </c>
      <c r="K53" s="315">
        <v>1</v>
      </c>
      <c r="L53" s="315">
        <v>2</v>
      </c>
      <c r="M53" s="315">
        <v>10</v>
      </c>
      <c r="N53" s="315">
        <v>0</v>
      </c>
      <c r="O53" s="315">
        <v>0</v>
      </c>
      <c r="P53" s="315">
        <v>12</v>
      </c>
      <c r="Q53" s="315">
        <v>12</v>
      </c>
      <c r="R53" s="315">
        <v>0</v>
      </c>
      <c r="S53" s="315">
        <v>0</v>
      </c>
      <c r="T53" s="315">
        <v>0</v>
      </c>
      <c r="U53" s="315">
        <v>1</v>
      </c>
      <c r="V53" s="315">
        <v>3</v>
      </c>
      <c r="W53" s="315">
        <v>5</v>
      </c>
      <c r="X53" s="317">
        <v>0</v>
      </c>
      <c r="Y53" s="318">
        <v>0</v>
      </c>
      <c r="Z53" s="318">
        <v>0</v>
      </c>
      <c r="AA53" s="316">
        <v>0</v>
      </c>
      <c r="AB53" s="316">
        <v>0</v>
      </c>
      <c r="AC53" s="316">
        <v>0</v>
      </c>
      <c r="AD53" s="316">
        <v>0</v>
      </c>
    </row>
    <row r="54" spans="1:30" s="56" customFormat="1" ht="35.25" customHeight="1">
      <c r="A54" s="438"/>
      <c r="B54" s="439" t="s">
        <v>836</v>
      </c>
      <c r="C54" s="440"/>
      <c r="D54" s="340"/>
      <c r="E54" s="229">
        <v>45</v>
      </c>
      <c r="F54" s="315">
        <v>0</v>
      </c>
      <c r="G54" s="315">
        <v>0</v>
      </c>
      <c r="H54" s="315">
        <v>0</v>
      </c>
      <c r="I54" s="315">
        <v>0</v>
      </c>
      <c r="J54" s="315">
        <v>0</v>
      </c>
      <c r="K54" s="315">
        <v>0</v>
      </c>
      <c r="L54" s="315">
        <v>0</v>
      </c>
      <c r="M54" s="315">
        <v>0</v>
      </c>
      <c r="N54" s="315">
        <v>0</v>
      </c>
      <c r="O54" s="315">
        <v>0</v>
      </c>
      <c r="P54" s="315">
        <v>0</v>
      </c>
      <c r="Q54" s="315">
        <v>1</v>
      </c>
      <c r="R54" s="315">
        <v>0</v>
      </c>
      <c r="S54" s="315">
        <v>0</v>
      </c>
      <c r="T54" s="315">
        <v>0</v>
      </c>
      <c r="U54" s="315">
        <v>0</v>
      </c>
      <c r="V54" s="315">
        <v>2</v>
      </c>
      <c r="W54" s="315">
        <v>0</v>
      </c>
      <c r="X54" s="315">
        <v>0</v>
      </c>
      <c r="Y54" s="315">
        <v>0</v>
      </c>
      <c r="Z54" s="315">
        <v>0</v>
      </c>
      <c r="AA54" s="315">
        <v>0</v>
      </c>
      <c r="AB54" s="315">
        <v>0</v>
      </c>
      <c r="AC54" s="315">
        <v>0</v>
      </c>
      <c r="AD54" s="316">
        <v>0</v>
      </c>
    </row>
    <row r="55" spans="1:30" s="56" customFormat="1" ht="35.25" customHeight="1">
      <c r="A55" s="438"/>
      <c r="B55" s="439" t="s">
        <v>837</v>
      </c>
      <c r="C55" s="440"/>
      <c r="D55" s="340"/>
      <c r="E55" s="229">
        <v>46</v>
      </c>
      <c r="F55" s="315">
        <v>0</v>
      </c>
      <c r="G55" s="315">
        <v>0</v>
      </c>
      <c r="H55" s="315">
        <v>0</v>
      </c>
      <c r="I55" s="315">
        <v>0</v>
      </c>
      <c r="J55" s="315">
        <v>0</v>
      </c>
      <c r="K55" s="315">
        <v>0</v>
      </c>
      <c r="L55" s="315">
        <v>0</v>
      </c>
      <c r="M55" s="315">
        <v>0</v>
      </c>
      <c r="N55" s="315">
        <v>0</v>
      </c>
      <c r="O55" s="315">
        <v>0</v>
      </c>
      <c r="P55" s="315">
        <v>0</v>
      </c>
      <c r="Q55" s="315">
        <v>0</v>
      </c>
      <c r="R55" s="315">
        <v>0</v>
      </c>
      <c r="S55" s="315">
        <v>0</v>
      </c>
      <c r="T55" s="315">
        <v>0</v>
      </c>
      <c r="U55" s="315">
        <v>0</v>
      </c>
      <c r="V55" s="315">
        <v>0</v>
      </c>
      <c r="W55" s="315">
        <v>0</v>
      </c>
      <c r="X55" s="315">
        <v>0</v>
      </c>
      <c r="Y55" s="315">
        <v>0</v>
      </c>
      <c r="Z55" s="316">
        <v>0</v>
      </c>
      <c r="AA55" s="316">
        <v>0</v>
      </c>
      <c r="AB55" s="316">
        <v>0</v>
      </c>
      <c r="AC55" s="316">
        <v>0</v>
      </c>
      <c r="AD55" s="316">
        <v>0</v>
      </c>
    </row>
    <row r="56" spans="1:30" s="56" customFormat="1" ht="35.25" customHeight="1">
      <c r="A56" s="438"/>
      <c r="B56" s="439" t="s">
        <v>838</v>
      </c>
      <c r="C56" s="440"/>
      <c r="D56" s="340"/>
      <c r="E56" s="229">
        <v>47</v>
      </c>
      <c r="F56" s="315">
        <v>0</v>
      </c>
      <c r="G56" s="315">
        <v>0</v>
      </c>
      <c r="H56" s="315">
        <v>0</v>
      </c>
      <c r="I56" s="315">
        <v>0</v>
      </c>
      <c r="J56" s="315">
        <v>0</v>
      </c>
      <c r="K56" s="315">
        <v>0</v>
      </c>
      <c r="L56" s="315">
        <v>0</v>
      </c>
      <c r="M56" s="315">
        <v>0</v>
      </c>
      <c r="N56" s="315">
        <v>0</v>
      </c>
      <c r="O56" s="315">
        <v>0</v>
      </c>
      <c r="P56" s="315">
        <v>0</v>
      </c>
      <c r="Q56" s="315">
        <v>0</v>
      </c>
      <c r="R56" s="315">
        <v>0</v>
      </c>
      <c r="S56" s="315">
        <v>0</v>
      </c>
      <c r="T56" s="315">
        <v>0</v>
      </c>
      <c r="U56" s="315">
        <v>0</v>
      </c>
      <c r="V56" s="315">
        <v>0</v>
      </c>
      <c r="W56" s="315">
        <v>0</v>
      </c>
      <c r="X56" s="315">
        <v>0</v>
      </c>
      <c r="Y56" s="315">
        <v>0</v>
      </c>
      <c r="Z56" s="316">
        <v>0</v>
      </c>
      <c r="AA56" s="316">
        <v>0</v>
      </c>
      <c r="AB56" s="316">
        <v>0</v>
      </c>
      <c r="AC56" s="316">
        <v>0</v>
      </c>
      <c r="AD56" s="320">
        <v>0</v>
      </c>
    </row>
    <row r="57" spans="1:30" s="56" customFormat="1" ht="15.75" customHeight="1">
      <c r="A57" s="84"/>
      <c r="B57" s="437"/>
      <c r="C57" s="437"/>
      <c r="D57" s="437"/>
      <c r="E57" s="437"/>
      <c r="F57" s="437"/>
      <c r="G57" s="437"/>
      <c r="H57" s="437"/>
      <c r="I57" s="437"/>
      <c r="J57" s="437"/>
      <c r="K57" s="437"/>
      <c r="L57" s="437"/>
      <c r="M57" s="437"/>
      <c r="N57" s="437"/>
      <c r="O57" s="437"/>
      <c r="P57" s="437"/>
      <c r="Q57" s="437"/>
      <c r="R57" s="437"/>
      <c r="S57" s="437"/>
      <c r="T57" s="437"/>
      <c r="U57" s="437"/>
      <c r="V57" s="437"/>
      <c r="W57" s="437"/>
      <c r="X57" s="84"/>
      <c r="Y57" s="84"/>
      <c r="Z57" s="84"/>
      <c r="AA57" s="84"/>
      <c r="AB57" s="84"/>
      <c r="AC57" s="84"/>
      <c r="AD57" s="84"/>
    </row>
    <row r="58" spans="1:30" s="56" customFormat="1" ht="22.5">
      <c r="A58" s="84"/>
      <c r="B58" s="436" t="s">
        <v>45</v>
      </c>
      <c r="C58" s="436"/>
      <c r="D58" s="436"/>
      <c r="E58" s="436"/>
      <c r="F58" s="436"/>
      <c r="G58" s="436"/>
      <c r="H58" s="436"/>
      <c r="I58" s="436"/>
      <c r="J58" s="436"/>
      <c r="K58" s="436"/>
      <c r="L58" s="436"/>
      <c r="M58" s="436"/>
      <c r="N58" s="436"/>
      <c r="O58" s="436"/>
      <c r="P58" s="436"/>
      <c r="Q58" s="436"/>
      <c r="R58" s="436"/>
      <c r="S58" s="436"/>
      <c r="T58" s="436"/>
      <c r="U58" s="436"/>
      <c r="V58" s="436"/>
      <c r="W58" s="436"/>
      <c r="X58" s="84"/>
      <c r="Y58" s="84"/>
      <c r="Z58" s="84"/>
      <c r="AA58" s="84"/>
      <c r="AB58" s="84"/>
      <c r="AC58" s="84"/>
      <c r="AD58" s="84"/>
    </row>
    <row r="59" spans="1:30" s="56" customFormat="1" ht="24.75" customHeight="1">
      <c r="A59" s="84"/>
      <c r="B59" s="424" t="s">
        <v>232</v>
      </c>
      <c r="C59" s="425"/>
      <c r="D59" s="425"/>
      <c r="E59" s="425"/>
      <c r="F59" s="425"/>
      <c r="G59" s="425"/>
      <c r="H59" s="425"/>
      <c r="I59" s="425"/>
      <c r="J59" s="425"/>
      <c r="K59" s="425"/>
      <c r="L59" s="425"/>
      <c r="M59" s="425"/>
      <c r="N59" s="425"/>
      <c r="O59" s="425"/>
      <c r="P59" s="425"/>
      <c r="Q59" s="425"/>
      <c r="R59" s="425"/>
      <c r="S59" s="425"/>
      <c r="T59" s="287"/>
      <c r="U59" s="287"/>
      <c r="V59" s="287"/>
      <c r="W59" s="287"/>
      <c r="X59" s="84"/>
      <c r="Y59" s="84"/>
      <c r="Z59" s="84"/>
      <c r="AA59" s="84"/>
      <c r="AB59" s="84"/>
      <c r="AC59" s="84"/>
      <c r="AD59" s="84"/>
    </row>
    <row r="60" spans="1:30" s="56" customFormat="1" ht="24" customHeight="1">
      <c r="A60" s="88"/>
      <c r="B60" s="288" t="s">
        <v>233</v>
      </c>
      <c r="C60" s="289"/>
      <c r="D60" s="289"/>
      <c r="E60" s="289"/>
      <c r="F60" s="289"/>
      <c r="G60" s="289"/>
      <c r="H60" s="289"/>
      <c r="I60" s="289"/>
      <c r="J60" s="289"/>
      <c r="K60" s="289"/>
      <c r="L60" s="289"/>
      <c r="M60" s="289"/>
      <c r="N60" s="289"/>
      <c r="O60" s="289"/>
      <c r="P60" s="289"/>
      <c r="Q60" s="289"/>
      <c r="R60" s="289"/>
      <c r="S60" s="289"/>
      <c r="T60" s="289"/>
      <c r="U60" s="289"/>
      <c r="V60" s="289"/>
      <c r="W60" s="289"/>
      <c r="X60" s="88"/>
      <c r="Y60" s="88"/>
      <c r="Z60" s="84"/>
      <c r="AA60" s="84"/>
      <c r="AB60" s="84"/>
      <c r="AC60" s="84"/>
      <c r="AD60" s="84"/>
    </row>
    <row r="61" spans="2:23" ht="25.5" customHeight="1">
      <c r="B61" s="288" t="s">
        <v>234</v>
      </c>
      <c r="C61" s="289"/>
      <c r="D61" s="289"/>
      <c r="E61" s="289"/>
      <c r="F61" s="289"/>
      <c r="G61" s="289"/>
      <c r="H61" s="289"/>
      <c r="I61" s="289"/>
      <c r="J61" s="289"/>
      <c r="K61" s="289"/>
      <c r="L61" s="289"/>
      <c r="M61" s="289"/>
      <c r="N61" s="289"/>
      <c r="O61" s="289"/>
      <c r="P61" s="289"/>
      <c r="Q61" s="289"/>
      <c r="R61" s="289"/>
      <c r="S61" s="289"/>
      <c r="T61" s="426"/>
      <c r="U61" s="426"/>
      <c r="V61" s="426"/>
      <c r="W61" s="287"/>
    </row>
  </sheetData>
  <sheetProtection selectLockedCells="1" selectUnlockedCells="1"/>
  <mergeCells count="79">
    <mergeCell ref="X6:AC6"/>
    <mergeCell ref="X7:Z7"/>
    <mergeCell ref="AA7:AC7"/>
    <mergeCell ref="N6:N8"/>
    <mergeCell ref="W6:W8"/>
    <mergeCell ref="U7:U8"/>
    <mergeCell ref="R7:R8"/>
    <mergeCell ref="S7:T7"/>
    <mergeCell ref="E6:E8"/>
    <mergeCell ref="Q6:V6"/>
    <mergeCell ref="P6:P8"/>
    <mergeCell ref="H2:O2"/>
    <mergeCell ref="A3:F3"/>
    <mergeCell ref="A25:C25"/>
    <mergeCell ref="A23:C23"/>
    <mergeCell ref="A24:C24"/>
    <mergeCell ref="A5:V5"/>
    <mergeCell ref="A6:C8"/>
    <mergeCell ref="V7:V8"/>
    <mergeCell ref="Q7:Q8"/>
    <mergeCell ref="F6:F8"/>
    <mergeCell ref="K6:L7"/>
    <mergeCell ref="D6:D8"/>
    <mergeCell ref="A9:C9"/>
    <mergeCell ref="A11:C11"/>
    <mergeCell ref="A20:C20"/>
    <mergeCell ref="A15:C15"/>
    <mergeCell ref="A16:C16"/>
    <mergeCell ref="A18:C18"/>
    <mergeCell ref="A13:C13"/>
    <mergeCell ref="A14:C14"/>
    <mergeCell ref="A12:C12"/>
    <mergeCell ref="A10:C10"/>
    <mergeCell ref="A34:C34"/>
    <mergeCell ref="A36:C36"/>
    <mergeCell ref="A27:C27"/>
    <mergeCell ref="A35:C35"/>
    <mergeCell ref="A28:C28"/>
    <mergeCell ref="A29:C29"/>
    <mergeCell ref="A32:C32"/>
    <mergeCell ref="A31:C31"/>
    <mergeCell ref="A30:C30"/>
    <mergeCell ref="D41:D42"/>
    <mergeCell ref="A19:C19"/>
    <mergeCell ref="A22:C22"/>
    <mergeCell ref="B42:C42"/>
    <mergeCell ref="B41:C41"/>
    <mergeCell ref="A21:C21"/>
    <mergeCell ref="A39:C39"/>
    <mergeCell ref="A26:C26"/>
    <mergeCell ref="A37:C37"/>
    <mergeCell ref="A33:C33"/>
    <mergeCell ref="AD6:AD8"/>
    <mergeCell ref="A17:C17"/>
    <mergeCell ref="A45:A52"/>
    <mergeCell ref="B49:C49"/>
    <mergeCell ref="B47:C47"/>
    <mergeCell ref="B48:C48"/>
    <mergeCell ref="A44:C44"/>
    <mergeCell ref="A41:A42"/>
    <mergeCell ref="B45:C45"/>
    <mergeCell ref="B46:C46"/>
    <mergeCell ref="B58:W58"/>
    <mergeCell ref="B57:W57"/>
    <mergeCell ref="A53:A56"/>
    <mergeCell ref="B53:C53"/>
    <mergeCell ref="B54:C54"/>
    <mergeCell ref="B55:C55"/>
    <mergeCell ref="B56:C56"/>
    <mergeCell ref="B59:S59"/>
    <mergeCell ref="T61:V61"/>
    <mergeCell ref="G6:G8"/>
    <mergeCell ref="H6:J7"/>
    <mergeCell ref="M6:M8"/>
    <mergeCell ref="O6:O8"/>
    <mergeCell ref="B50:B52"/>
    <mergeCell ref="A40:C40"/>
    <mergeCell ref="A38:C38"/>
    <mergeCell ref="A43:C43"/>
  </mergeCells>
  <conditionalFormatting sqref="O41:AD41 J51 J47 X25:AC25 X10:AC10 X11:X24 F10:N44 O10:W40 X26:X40 O42:X44 F45:AD46">
    <cfRule type="cellIs" priority="1" dxfId="0" operator="lessThan" stopIfTrue="1">
      <formula>0</formula>
    </cfRule>
  </conditionalFormatting>
  <printOptions/>
  <pageMargins left="1.06" right="0" top="0.1968503937007874" bottom="0" header="0" footer="0"/>
  <pageSetup fitToHeight="1" fitToWidth="1" horizontalDpi="600" verticalDpi="600" orientation="landscape" paperSize="9" scale="21" r:id="rId1"/>
</worksheet>
</file>

<file path=xl/worksheets/sheet3.xml><?xml version="1.0" encoding="utf-8"?>
<worksheet xmlns="http://schemas.openxmlformats.org/spreadsheetml/2006/main" xmlns:r="http://schemas.openxmlformats.org/officeDocument/2006/relationships">
  <sheetPr codeName="Sheet7">
    <tabColor indexed="26"/>
    <pageSetUpPr fitToPage="1"/>
  </sheetPr>
  <dimension ref="A2:Q58"/>
  <sheetViews>
    <sheetView showGridLines="0" zoomScale="55" zoomScaleNormal="55" zoomScaleSheetLayoutView="40" zoomScalePageLayoutView="0" workbookViewId="0" topLeftCell="D28">
      <selection activeCell="K57" sqref="K57"/>
    </sheetView>
  </sheetViews>
  <sheetFormatPr defaultColWidth="9.140625" defaultRowHeight="12.75"/>
  <cols>
    <col min="1" max="1" width="31.7109375" style="3" customWidth="1"/>
    <col min="2" max="2" width="12.421875" style="3" customWidth="1"/>
    <col min="3" max="3" width="85.140625" style="3" customWidth="1"/>
    <col min="4" max="4" width="5.140625" style="20" customWidth="1"/>
    <col min="5" max="5" width="18.00390625" style="3" customWidth="1"/>
    <col min="6" max="6" width="24.28125" style="3" customWidth="1"/>
    <col min="7" max="7" width="6.00390625" style="3" customWidth="1"/>
    <col min="8" max="8" width="12.00390625" style="3" customWidth="1"/>
    <col min="9" max="9" width="111.8515625" style="3" customWidth="1"/>
    <col min="10" max="10" width="4.57421875" style="3" customWidth="1"/>
    <col min="11" max="11" width="15.28125" style="3" customWidth="1"/>
    <col min="12" max="12" width="14.7109375" style="3" customWidth="1"/>
    <col min="13" max="16384" width="9.140625" style="3" customWidth="1"/>
  </cols>
  <sheetData>
    <row r="1" ht="4.5" customHeight="1"/>
    <row r="2" spans="1:17" ht="24.75" customHeight="1">
      <c r="A2" s="512" t="s">
        <v>146</v>
      </c>
      <c r="B2" s="512"/>
      <c r="C2" s="513"/>
      <c r="D2" s="475" t="str">
        <f>IF('Титул ф.1'!D27=0," ",'Титул ф.1'!D27)</f>
        <v>Ульяновский областной суд </v>
      </c>
      <c r="E2" s="476"/>
      <c r="F2" s="476"/>
      <c r="G2" s="476"/>
      <c r="H2" s="476"/>
      <c r="I2" s="476"/>
      <c r="J2" s="285"/>
      <c r="K2" s="286"/>
      <c r="L2" s="67"/>
      <c r="P2" s="6"/>
      <c r="Q2" s="2"/>
    </row>
    <row r="3" spans="1:12" ht="42" customHeight="1">
      <c r="A3" s="520" t="s">
        <v>135</v>
      </c>
      <c r="B3" s="520"/>
      <c r="C3" s="520"/>
      <c r="D3" s="520"/>
      <c r="E3" s="520"/>
      <c r="F3" s="520"/>
      <c r="G3" s="89"/>
      <c r="H3" s="294" t="s">
        <v>237</v>
      </c>
      <c r="I3" s="60"/>
      <c r="J3" s="90"/>
      <c r="K3" s="67"/>
      <c r="L3" s="67"/>
    </row>
    <row r="4" spans="1:12" s="14" customFormat="1" ht="21.75" customHeight="1">
      <c r="A4" s="91"/>
      <c r="B4" s="91"/>
      <c r="C4" s="523"/>
      <c r="D4" s="524"/>
      <c r="E4" s="524"/>
      <c r="F4" s="524"/>
      <c r="G4" s="92"/>
      <c r="H4" s="486" t="s">
        <v>37</v>
      </c>
      <c r="I4" s="486"/>
      <c r="J4" s="486"/>
      <c r="K4" s="486"/>
      <c r="L4" s="486"/>
    </row>
    <row r="5" spans="1:12" ht="77.25" customHeight="1">
      <c r="A5" s="527" t="s">
        <v>115</v>
      </c>
      <c r="B5" s="527"/>
      <c r="C5" s="527"/>
      <c r="D5" s="93" t="s">
        <v>116</v>
      </c>
      <c r="E5" s="94" t="s">
        <v>173</v>
      </c>
      <c r="F5" s="236" t="s">
        <v>172</v>
      </c>
      <c r="G5" s="95"/>
      <c r="H5" s="509" t="s">
        <v>115</v>
      </c>
      <c r="I5" s="510"/>
      <c r="J5" s="96" t="s">
        <v>116</v>
      </c>
      <c r="K5" s="295" t="s">
        <v>238</v>
      </c>
      <c r="L5" s="93" t="s">
        <v>57</v>
      </c>
    </row>
    <row r="6" spans="1:12" ht="16.5" customHeight="1">
      <c r="A6" s="487" t="s">
        <v>954</v>
      </c>
      <c r="B6" s="488"/>
      <c r="C6" s="489"/>
      <c r="D6" s="97"/>
      <c r="E6" s="199">
        <v>1</v>
      </c>
      <c r="F6" s="199">
        <v>2</v>
      </c>
      <c r="G6" s="98"/>
      <c r="H6" s="521" t="s">
        <v>954</v>
      </c>
      <c r="I6" s="522"/>
      <c r="J6" s="99"/>
      <c r="K6" s="104">
        <v>1</v>
      </c>
      <c r="L6" s="104">
        <v>2</v>
      </c>
    </row>
    <row r="7" spans="1:12" ht="18" customHeight="1">
      <c r="A7" s="504" t="s">
        <v>174</v>
      </c>
      <c r="B7" s="479" t="s">
        <v>918</v>
      </c>
      <c r="C7" s="480"/>
      <c r="D7" s="301">
        <v>1</v>
      </c>
      <c r="E7" s="321">
        <v>0</v>
      </c>
      <c r="F7" s="321">
        <v>0</v>
      </c>
      <c r="G7" s="100"/>
      <c r="H7" s="481" t="s">
        <v>839</v>
      </c>
      <c r="I7" s="101" t="s">
        <v>117</v>
      </c>
      <c r="J7" s="304">
        <v>1</v>
      </c>
      <c r="K7" s="322">
        <v>0</v>
      </c>
      <c r="L7" s="323">
        <v>0</v>
      </c>
    </row>
    <row r="8" spans="1:12" ht="18" customHeight="1">
      <c r="A8" s="505"/>
      <c r="B8" s="479" t="s">
        <v>149</v>
      </c>
      <c r="C8" s="480"/>
      <c r="D8" s="301">
        <v>2</v>
      </c>
      <c r="E8" s="321">
        <v>4</v>
      </c>
      <c r="F8" s="321">
        <v>1</v>
      </c>
      <c r="G8" s="100"/>
      <c r="H8" s="482"/>
      <c r="I8" s="102" t="s">
        <v>118</v>
      </c>
      <c r="J8" s="304">
        <v>2</v>
      </c>
      <c r="K8" s="321">
        <v>0</v>
      </c>
      <c r="L8" s="323">
        <v>0</v>
      </c>
    </row>
    <row r="9" spans="1:12" ht="18" customHeight="1">
      <c r="A9" s="505"/>
      <c r="B9" s="479" t="s">
        <v>127</v>
      </c>
      <c r="C9" s="480"/>
      <c r="D9" s="301">
        <v>3</v>
      </c>
      <c r="E9" s="321">
        <v>0</v>
      </c>
      <c r="F9" s="321">
        <v>0</v>
      </c>
      <c r="G9" s="100"/>
      <c r="H9" s="482"/>
      <c r="I9" s="102" t="s">
        <v>119</v>
      </c>
      <c r="J9" s="304">
        <v>3</v>
      </c>
      <c r="K9" s="321">
        <v>13</v>
      </c>
      <c r="L9" s="321">
        <v>0</v>
      </c>
    </row>
    <row r="10" spans="1:12" ht="18" customHeight="1">
      <c r="A10" s="505"/>
      <c r="B10" s="479" t="s">
        <v>128</v>
      </c>
      <c r="C10" s="480"/>
      <c r="D10" s="238">
        <v>4</v>
      </c>
      <c r="E10" s="321">
        <v>0</v>
      </c>
      <c r="F10" s="321">
        <v>0</v>
      </c>
      <c r="G10" s="100"/>
      <c r="H10" s="482"/>
      <c r="I10" s="102" t="s">
        <v>816</v>
      </c>
      <c r="J10" s="304">
        <v>4</v>
      </c>
      <c r="K10" s="321">
        <v>0</v>
      </c>
      <c r="L10" s="321">
        <v>0</v>
      </c>
    </row>
    <row r="11" spans="1:12" ht="18" customHeight="1">
      <c r="A11" s="505"/>
      <c r="B11" s="514" t="s">
        <v>129</v>
      </c>
      <c r="C11" s="515"/>
      <c r="D11" s="238">
        <v>5</v>
      </c>
      <c r="E11" s="321">
        <v>0</v>
      </c>
      <c r="F11" s="321">
        <v>0</v>
      </c>
      <c r="G11" s="100"/>
      <c r="H11" s="482"/>
      <c r="I11" s="102" t="s">
        <v>10</v>
      </c>
      <c r="J11" s="304">
        <v>5</v>
      </c>
      <c r="K11" s="323">
        <v>0</v>
      </c>
      <c r="L11" s="323">
        <v>0</v>
      </c>
    </row>
    <row r="12" spans="1:12" ht="18" customHeight="1">
      <c r="A12" s="235" t="s">
        <v>170</v>
      </c>
      <c r="B12" s="516" t="s">
        <v>12</v>
      </c>
      <c r="C12" s="517"/>
      <c r="D12" s="238">
        <v>6</v>
      </c>
      <c r="E12" s="321">
        <v>0</v>
      </c>
      <c r="F12" s="321">
        <v>0</v>
      </c>
      <c r="G12" s="100"/>
      <c r="H12" s="482"/>
      <c r="I12" s="102" t="s">
        <v>120</v>
      </c>
      <c r="J12" s="304">
        <v>6</v>
      </c>
      <c r="K12" s="321">
        <v>0</v>
      </c>
      <c r="L12" s="321">
        <v>0</v>
      </c>
    </row>
    <row r="13" spans="1:12" ht="18" customHeight="1">
      <c r="A13" s="518" t="s">
        <v>11</v>
      </c>
      <c r="B13" s="516" t="s">
        <v>12</v>
      </c>
      <c r="C13" s="517"/>
      <c r="D13" s="301">
        <v>7</v>
      </c>
      <c r="E13" s="321">
        <v>0</v>
      </c>
      <c r="F13" s="321">
        <v>0</v>
      </c>
      <c r="G13" s="100"/>
      <c r="H13" s="482"/>
      <c r="I13" s="102" t="s">
        <v>121</v>
      </c>
      <c r="J13" s="304">
        <v>7</v>
      </c>
      <c r="K13" s="321">
        <v>0</v>
      </c>
      <c r="L13" s="321">
        <v>0</v>
      </c>
    </row>
    <row r="14" spans="1:12" ht="32.25" customHeight="1">
      <c r="A14" s="519"/>
      <c r="B14" s="479" t="s">
        <v>13</v>
      </c>
      <c r="C14" s="480"/>
      <c r="D14" s="238">
        <v>8</v>
      </c>
      <c r="E14" s="321">
        <v>0</v>
      </c>
      <c r="F14" s="321">
        <v>0</v>
      </c>
      <c r="G14" s="100"/>
      <c r="H14" s="482"/>
      <c r="I14" s="102" t="s">
        <v>123</v>
      </c>
      <c r="J14" s="304">
        <v>8</v>
      </c>
      <c r="K14" s="321">
        <v>0</v>
      </c>
      <c r="L14" s="321">
        <v>0</v>
      </c>
    </row>
    <row r="15" spans="1:12" ht="18" customHeight="1">
      <c r="A15" s="532" t="s">
        <v>176</v>
      </c>
      <c r="B15" s="528" t="s">
        <v>175</v>
      </c>
      <c r="C15" s="102" t="s">
        <v>847</v>
      </c>
      <c r="D15" s="301">
        <v>9</v>
      </c>
      <c r="E15" s="321">
        <v>0</v>
      </c>
      <c r="F15" s="321">
        <v>0</v>
      </c>
      <c r="G15" s="100"/>
      <c r="H15" s="482"/>
      <c r="I15" s="103" t="s">
        <v>919</v>
      </c>
      <c r="J15" s="304">
        <v>9</v>
      </c>
      <c r="K15" s="321">
        <v>0</v>
      </c>
      <c r="L15" s="321">
        <v>0</v>
      </c>
    </row>
    <row r="16" spans="1:12" ht="18" customHeight="1">
      <c r="A16" s="533"/>
      <c r="B16" s="529"/>
      <c r="C16" s="102" t="s">
        <v>122</v>
      </c>
      <c r="D16" s="238">
        <v>10</v>
      </c>
      <c r="E16" s="321">
        <v>0</v>
      </c>
      <c r="F16" s="321">
        <v>0</v>
      </c>
      <c r="G16" s="100"/>
      <c r="H16" s="482"/>
      <c r="I16" s="102" t="s">
        <v>920</v>
      </c>
      <c r="J16" s="304">
        <v>10</v>
      </c>
      <c r="K16" s="321">
        <v>0</v>
      </c>
      <c r="L16" s="321">
        <v>0</v>
      </c>
    </row>
    <row r="17" spans="1:12" ht="18" customHeight="1">
      <c r="A17" s="533"/>
      <c r="B17" s="530" t="s">
        <v>124</v>
      </c>
      <c r="C17" s="103" t="s">
        <v>918</v>
      </c>
      <c r="D17" s="238">
        <v>11</v>
      </c>
      <c r="E17" s="321">
        <v>0</v>
      </c>
      <c r="F17" s="321">
        <v>0</v>
      </c>
      <c r="G17" s="100"/>
      <c r="H17" s="482"/>
      <c r="I17" s="102" t="s">
        <v>862</v>
      </c>
      <c r="J17" s="304">
        <v>11</v>
      </c>
      <c r="K17" s="321">
        <v>0</v>
      </c>
      <c r="L17" s="321">
        <v>0</v>
      </c>
    </row>
    <row r="18" spans="1:12" ht="18" customHeight="1">
      <c r="A18" s="533"/>
      <c r="B18" s="531"/>
      <c r="C18" s="103" t="s">
        <v>777</v>
      </c>
      <c r="D18" s="301">
        <v>12</v>
      </c>
      <c r="E18" s="321">
        <v>0</v>
      </c>
      <c r="F18" s="321">
        <v>0</v>
      </c>
      <c r="G18" s="100"/>
      <c r="H18" s="482"/>
      <c r="I18" s="102" t="s">
        <v>848</v>
      </c>
      <c r="J18" s="304">
        <v>12</v>
      </c>
      <c r="K18" s="322">
        <v>0</v>
      </c>
      <c r="L18" s="322">
        <v>0</v>
      </c>
    </row>
    <row r="19" spans="1:12" ht="18" customHeight="1">
      <c r="A19" s="533"/>
      <c r="B19" s="531"/>
      <c r="C19" s="103" t="s">
        <v>149</v>
      </c>
      <c r="D19" s="238">
        <v>13</v>
      </c>
      <c r="E19" s="321">
        <v>0</v>
      </c>
      <c r="F19" s="321">
        <v>0</v>
      </c>
      <c r="G19" s="100"/>
      <c r="H19" s="482"/>
      <c r="I19" s="102" t="s">
        <v>849</v>
      </c>
      <c r="J19" s="304">
        <v>13</v>
      </c>
      <c r="K19" s="322">
        <v>0</v>
      </c>
      <c r="L19" s="322">
        <v>0</v>
      </c>
    </row>
    <row r="20" spans="1:12" ht="18" customHeight="1">
      <c r="A20" s="533"/>
      <c r="B20" s="531"/>
      <c r="C20" s="103" t="s">
        <v>777</v>
      </c>
      <c r="D20" s="301">
        <v>14</v>
      </c>
      <c r="E20" s="321">
        <v>0</v>
      </c>
      <c r="F20" s="321">
        <v>0</v>
      </c>
      <c r="G20" s="100"/>
      <c r="H20" s="482"/>
      <c r="I20" s="102" t="s">
        <v>850</v>
      </c>
      <c r="J20" s="304">
        <v>14</v>
      </c>
      <c r="K20" s="323">
        <v>0</v>
      </c>
      <c r="L20" s="323">
        <v>0</v>
      </c>
    </row>
    <row r="21" spans="1:12" ht="18" customHeight="1">
      <c r="A21" s="533"/>
      <c r="B21" s="531"/>
      <c r="C21" s="103" t="s">
        <v>127</v>
      </c>
      <c r="D21" s="238">
        <v>15</v>
      </c>
      <c r="E21" s="321">
        <v>0</v>
      </c>
      <c r="F21" s="321">
        <v>0</v>
      </c>
      <c r="G21" s="100"/>
      <c r="H21" s="511" t="s">
        <v>171</v>
      </c>
      <c r="I21" s="102" t="s">
        <v>851</v>
      </c>
      <c r="J21" s="304">
        <v>15</v>
      </c>
      <c r="K21" s="321">
        <v>0</v>
      </c>
      <c r="L21" s="321">
        <v>0</v>
      </c>
    </row>
    <row r="22" spans="1:12" ht="18" customHeight="1">
      <c r="A22" s="533"/>
      <c r="B22" s="531"/>
      <c r="C22" s="103" t="s">
        <v>777</v>
      </c>
      <c r="D22" s="238">
        <v>16</v>
      </c>
      <c r="E22" s="321">
        <v>0</v>
      </c>
      <c r="F22" s="321">
        <v>0</v>
      </c>
      <c r="G22" s="100"/>
      <c r="H22" s="497"/>
      <c r="I22" s="102" t="s">
        <v>148</v>
      </c>
      <c r="J22" s="304">
        <v>16</v>
      </c>
      <c r="K22" s="321">
        <v>0</v>
      </c>
      <c r="L22" s="321">
        <v>0</v>
      </c>
    </row>
    <row r="23" spans="1:12" ht="18" customHeight="1">
      <c r="A23" s="533"/>
      <c r="B23" s="531"/>
      <c r="C23" s="103" t="s">
        <v>128</v>
      </c>
      <c r="D23" s="302">
        <v>17</v>
      </c>
      <c r="E23" s="321">
        <v>0</v>
      </c>
      <c r="F23" s="321">
        <v>0</v>
      </c>
      <c r="G23" s="100"/>
      <c r="H23" s="497"/>
      <c r="I23" s="102" t="s">
        <v>852</v>
      </c>
      <c r="J23" s="304">
        <v>17</v>
      </c>
      <c r="K23" s="321">
        <v>0</v>
      </c>
      <c r="L23" s="321">
        <v>0</v>
      </c>
    </row>
    <row r="24" spans="1:12" ht="18" customHeight="1">
      <c r="A24" s="534"/>
      <c r="B24" s="531"/>
      <c r="C24" s="105" t="s">
        <v>129</v>
      </c>
      <c r="D24" s="238">
        <v>18</v>
      </c>
      <c r="E24" s="321">
        <v>0</v>
      </c>
      <c r="F24" s="321">
        <v>0</v>
      </c>
      <c r="G24" s="100"/>
      <c r="H24" s="497"/>
      <c r="I24" s="102" t="s">
        <v>853</v>
      </c>
      <c r="J24" s="304">
        <v>18</v>
      </c>
      <c r="K24" s="321">
        <v>0</v>
      </c>
      <c r="L24" s="321">
        <v>0</v>
      </c>
    </row>
    <row r="25" spans="1:12" ht="37.5" customHeight="1">
      <c r="A25" s="518" t="s">
        <v>14</v>
      </c>
      <c r="B25" s="479" t="s">
        <v>177</v>
      </c>
      <c r="C25" s="480"/>
      <c r="D25" s="303">
        <v>19</v>
      </c>
      <c r="E25" s="321">
        <v>5</v>
      </c>
      <c r="F25" s="321">
        <v>0</v>
      </c>
      <c r="G25" s="100"/>
      <c r="H25" s="496" t="s">
        <v>150</v>
      </c>
      <c r="I25" s="102" t="s">
        <v>854</v>
      </c>
      <c r="J25" s="304">
        <v>19</v>
      </c>
      <c r="K25" s="321">
        <v>0</v>
      </c>
      <c r="L25" s="321">
        <v>0</v>
      </c>
    </row>
    <row r="26" spans="1:12" ht="37.5" customHeight="1">
      <c r="A26" s="519"/>
      <c r="B26" s="479" t="s">
        <v>178</v>
      </c>
      <c r="C26" s="480"/>
      <c r="D26" s="238">
        <v>20</v>
      </c>
      <c r="E26" s="321">
        <v>0</v>
      </c>
      <c r="F26" s="321">
        <v>0</v>
      </c>
      <c r="G26" s="100"/>
      <c r="H26" s="497"/>
      <c r="I26" s="102" t="s">
        <v>855</v>
      </c>
      <c r="J26" s="304">
        <v>20</v>
      </c>
      <c r="K26" s="321">
        <v>0</v>
      </c>
      <c r="L26" s="323">
        <v>0</v>
      </c>
    </row>
    <row r="27" spans="1:12" ht="18" customHeight="1">
      <c r="A27" s="479" t="s">
        <v>5</v>
      </c>
      <c r="B27" s="498"/>
      <c r="C27" s="480"/>
      <c r="D27" s="301">
        <v>21</v>
      </c>
      <c r="E27" s="321">
        <v>2</v>
      </c>
      <c r="F27" s="321">
        <v>0</v>
      </c>
      <c r="G27" s="100"/>
      <c r="H27" s="497"/>
      <c r="I27" s="102" t="s">
        <v>938</v>
      </c>
      <c r="J27" s="304">
        <v>21</v>
      </c>
      <c r="K27" s="321"/>
      <c r="L27" s="321">
        <v>0</v>
      </c>
    </row>
    <row r="28" spans="1:12" ht="18" customHeight="1">
      <c r="A28" s="525" t="s">
        <v>820</v>
      </c>
      <c r="B28" s="526"/>
      <c r="C28" s="526"/>
      <c r="D28" s="238">
        <v>22</v>
      </c>
      <c r="E28" s="321">
        <v>0</v>
      </c>
      <c r="F28" s="321">
        <v>0</v>
      </c>
      <c r="G28" s="100"/>
      <c r="H28" s="497"/>
      <c r="I28" s="106" t="s">
        <v>856</v>
      </c>
      <c r="J28" s="304">
        <v>22</v>
      </c>
      <c r="K28" s="321">
        <v>11</v>
      </c>
      <c r="L28" s="321">
        <v>0</v>
      </c>
    </row>
    <row r="29" spans="1:12" ht="18" customHeight="1">
      <c r="A29" s="516" t="s">
        <v>815</v>
      </c>
      <c r="B29" s="539"/>
      <c r="C29" s="517"/>
      <c r="D29" s="301">
        <v>23</v>
      </c>
      <c r="E29" s="321">
        <v>0</v>
      </c>
      <c r="F29" s="321">
        <v>0</v>
      </c>
      <c r="G29" s="100"/>
      <c r="H29" s="481" t="s">
        <v>921</v>
      </c>
      <c r="I29" s="103" t="s">
        <v>133</v>
      </c>
      <c r="J29" s="304">
        <v>23</v>
      </c>
      <c r="K29" s="321">
        <v>0</v>
      </c>
      <c r="L29" s="321">
        <v>0</v>
      </c>
    </row>
    <row r="30" spans="1:12" ht="18" customHeight="1">
      <c r="A30" s="500" t="s">
        <v>179</v>
      </c>
      <c r="B30" s="500"/>
      <c r="C30" s="500"/>
      <c r="D30" s="301">
        <v>24</v>
      </c>
      <c r="E30" s="321">
        <v>0</v>
      </c>
      <c r="F30" s="321">
        <v>0</v>
      </c>
      <c r="G30" s="100"/>
      <c r="H30" s="482"/>
      <c r="I30" s="102" t="s">
        <v>857</v>
      </c>
      <c r="J30" s="304">
        <v>24</v>
      </c>
      <c r="K30" s="321">
        <v>1</v>
      </c>
      <c r="L30" s="321">
        <v>0</v>
      </c>
    </row>
    <row r="31" spans="1:12" ht="18" customHeight="1">
      <c r="A31" s="483" t="s">
        <v>15</v>
      </c>
      <c r="B31" s="484"/>
      <c r="C31" s="485"/>
      <c r="D31" s="301">
        <v>25</v>
      </c>
      <c r="E31" s="321">
        <v>0</v>
      </c>
      <c r="F31" s="321">
        <v>0</v>
      </c>
      <c r="G31" s="100"/>
      <c r="H31" s="482"/>
      <c r="I31" s="102" t="s">
        <v>922</v>
      </c>
      <c r="J31" s="304">
        <v>25</v>
      </c>
      <c r="K31" s="321">
        <v>0</v>
      </c>
      <c r="L31" s="321">
        <v>0</v>
      </c>
    </row>
    <row r="32" spans="1:12" ht="18" customHeight="1">
      <c r="A32" s="483" t="s">
        <v>16</v>
      </c>
      <c r="B32" s="484"/>
      <c r="C32" s="485"/>
      <c r="D32" s="301">
        <v>26</v>
      </c>
      <c r="E32" s="321">
        <v>0</v>
      </c>
      <c r="F32" s="321">
        <v>0</v>
      </c>
      <c r="G32" s="100"/>
      <c r="H32" s="482"/>
      <c r="I32" s="102" t="s">
        <v>924</v>
      </c>
      <c r="J32" s="304">
        <v>26</v>
      </c>
      <c r="K32" s="321">
        <v>0</v>
      </c>
      <c r="L32" s="321">
        <v>0</v>
      </c>
    </row>
    <row r="33" spans="1:12" ht="18" customHeight="1">
      <c r="A33" s="504" t="s">
        <v>181</v>
      </c>
      <c r="B33" s="537" t="s">
        <v>923</v>
      </c>
      <c r="C33" s="537"/>
      <c r="D33" s="301">
        <v>27</v>
      </c>
      <c r="E33" s="321">
        <v>0</v>
      </c>
      <c r="F33" s="321">
        <v>0</v>
      </c>
      <c r="G33" s="100"/>
      <c r="H33" s="482"/>
      <c r="I33" s="102" t="s">
        <v>858</v>
      </c>
      <c r="J33" s="304">
        <v>27</v>
      </c>
      <c r="K33" s="321">
        <v>11</v>
      </c>
      <c r="L33" s="321">
        <v>0</v>
      </c>
    </row>
    <row r="34" spans="1:12" ht="18" customHeight="1">
      <c r="A34" s="505"/>
      <c r="B34" s="483" t="s">
        <v>925</v>
      </c>
      <c r="C34" s="484"/>
      <c r="D34" s="301">
        <v>28</v>
      </c>
      <c r="E34" s="321">
        <v>0</v>
      </c>
      <c r="F34" s="321">
        <v>0</v>
      </c>
      <c r="G34" s="100"/>
      <c r="H34" s="482"/>
      <c r="I34" s="102" t="s">
        <v>927</v>
      </c>
      <c r="J34" s="305">
        <v>28</v>
      </c>
      <c r="K34" s="321">
        <v>1</v>
      </c>
      <c r="L34" s="321">
        <v>0</v>
      </c>
    </row>
    <row r="35" spans="1:12" ht="18" customHeight="1">
      <c r="A35" s="505"/>
      <c r="B35" s="483" t="s">
        <v>926</v>
      </c>
      <c r="C35" s="485"/>
      <c r="D35" s="301">
        <v>29</v>
      </c>
      <c r="E35" s="321">
        <v>0</v>
      </c>
      <c r="F35" s="321">
        <v>0</v>
      </c>
      <c r="G35" s="100"/>
      <c r="H35" s="482"/>
      <c r="I35" s="102" t="s">
        <v>859</v>
      </c>
      <c r="J35" s="306">
        <v>29</v>
      </c>
      <c r="K35" s="322">
        <v>0</v>
      </c>
      <c r="L35" s="322">
        <v>0</v>
      </c>
    </row>
    <row r="36" spans="1:12" ht="18" customHeight="1">
      <c r="A36" s="505"/>
      <c r="B36" s="483" t="s">
        <v>928</v>
      </c>
      <c r="C36" s="485"/>
      <c r="D36" s="301">
        <v>30</v>
      </c>
      <c r="E36" s="321">
        <v>0</v>
      </c>
      <c r="F36" s="321">
        <v>0</v>
      </c>
      <c r="G36" s="100"/>
      <c r="H36" s="482"/>
      <c r="I36" s="102" t="s">
        <v>929</v>
      </c>
      <c r="J36" s="305">
        <v>30</v>
      </c>
      <c r="K36" s="321">
        <v>11</v>
      </c>
      <c r="L36" s="321">
        <v>0</v>
      </c>
    </row>
    <row r="37" spans="1:12" ht="18" customHeight="1">
      <c r="A37" s="505"/>
      <c r="B37" s="479" t="s">
        <v>930</v>
      </c>
      <c r="C37" s="480"/>
      <c r="D37" s="301">
        <v>31</v>
      </c>
      <c r="E37" s="321">
        <v>0</v>
      </c>
      <c r="F37" s="321">
        <v>0</v>
      </c>
      <c r="G37" s="100"/>
      <c r="H37" s="482"/>
      <c r="I37" s="102" t="s">
        <v>860</v>
      </c>
      <c r="J37" s="306">
        <v>31</v>
      </c>
      <c r="K37" s="321">
        <v>0</v>
      </c>
      <c r="L37" s="321">
        <v>0</v>
      </c>
    </row>
    <row r="38" spans="1:12" ht="18" customHeight="1">
      <c r="A38" s="505"/>
      <c r="B38" s="479" t="s">
        <v>931</v>
      </c>
      <c r="C38" s="480"/>
      <c r="D38" s="301">
        <v>32</v>
      </c>
      <c r="E38" s="321">
        <v>0</v>
      </c>
      <c r="F38" s="321">
        <v>0</v>
      </c>
      <c r="G38" s="100"/>
      <c r="H38" s="482"/>
      <c r="I38" s="102" t="s">
        <v>134</v>
      </c>
      <c r="J38" s="305">
        <v>32</v>
      </c>
      <c r="K38" s="321">
        <v>2</v>
      </c>
      <c r="L38" s="321">
        <v>0</v>
      </c>
    </row>
    <row r="39" spans="1:12" ht="18" customHeight="1">
      <c r="A39" s="505"/>
      <c r="B39" s="479" t="s">
        <v>932</v>
      </c>
      <c r="C39" s="480"/>
      <c r="D39" s="301">
        <v>33</v>
      </c>
      <c r="E39" s="321">
        <v>0</v>
      </c>
      <c r="F39" s="321">
        <v>0</v>
      </c>
      <c r="G39" s="100"/>
      <c r="H39" s="482"/>
      <c r="I39" s="107" t="s">
        <v>125</v>
      </c>
      <c r="J39" s="306">
        <v>33</v>
      </c>
      <c r="K39" s="321">
        <v>5</v>
      </c>
      <c r="L39" s="321">
        <v>0</v>
      </c>
    </row>
    <row r="40" spans="1:12" ht="18" customHeight="1">
      <c r="A40" s="504" t="s">
        <v>180</v>
      </c>
      <c r="B40" s="479" t="s">
        <v>861</v>
      </c>
      <c r="C40" s="480"/>
      <c r="D40" s="301">
        <v>34</v>
      </c>
      <c r="E40" s="321">
        <v>1</v>
      </c>
      <c r="F40" s="321">
        <v>0</v>
      </c>
      <c r="G40" s="100"/>
      <c r="H40" s="493" t="s">
        <v>840</v>
      </c>
      <c r="I40" s="495"/>
      <c r="J40" s="305">
        <v>34</v>
      </c>
      <c r="K40" s="321">
        <v>0</v>
      </c>
      <c r="L40" s="321">
        <v>0</v>
      </c>
    </row>
    <row r="41" spans="1:13" ht="33" customHeight="1">
      <c r="A41" s="505"/>
      <c r="B41" s="479" t="s">
        <v>841</v>
      </c>
      <c r="C41" s="480"/>
      <c r="D41" s="301">
        <v>35</v>
      </c>
      <c r="E41" s="321">
        <v>1</v>
      </c>
      <c r="F41" s="321">
        <v>0</v>
      </c>
      <c r="G41" s="100"/>
      <c r="H41" s="536" t="s">
        <v>167</v>
      </c>
      <c r="I41" s="536"/>
      <c r="J41" s="305">
        <v>35</v>
      </c>
      <c r="K41" s="321">
        <v>0</v>
      </c>
      <c r="L41" s="321">
        <v>0</v>
      </c>
      <c r="M41" s="231"/>
    </row>
    <row r="42" spans="1:13" ht="39" customHeight="1">
      <c r="A42" s="505"/>
      <c r="B42" s="506" t="s">
        <v>842</v>
      </c>
      <c r="C42" s="507"/>
      <c r="D42" s="301">
        <v>36</v>
      </c>
      <c r="E42" s="321">
        <v>3</v>
      </c>
      <c r="F42" s="321">
        <v>1</v>
      </c>
      <c r="G42" s="100"/>
      <c r="H42" s="499" t="s">
        <v>246</v>
      </c>
      <c r="I42" s="499"/>
      <c r="J42" s="305">
        <v>36</v>
      </c>
      <c r="K42" s="237">
        <v>0</v>
      </c>
      <c r="L42" s="237">
        <v>0</v>
      </c>
      <c r="M42" s="232"/>
    </row>
    <row r="43" spans="1:13" ht="18" customHeight="1">
      <c r="A43" s="479" t="s">
        <v>136</v>
      </c>
      <c r="B43" s="498"/>
      <c r="C43" s="480"/>
      <c r="D43" s="301">
        <v>37</v>
      </c>
      <c r="E43" s="321">
        <v>6</v>
      </c>
      <c r="F43" s="321">
        <v>1</v>
      </c>
      <c r="G43" s="100"/>
      <c r="H43" s="499" t="s">
        <v>247</v>
      </c>
      <c r="I43" s="499"/>
      <c r="J43" s="305">
        <v>37</v>
      </c>
      <c r="K43" s="237">
        <v>0</v>
      </c>
      <c r="L43" s="237">
        <v>0</v>
      </c>
      <c r="M43" s="231"/>
    </row>
    <row r="44" spans="1:12" ht="18" customHeight="1">
      <c r="A44" s="479" t="s">
        <v>126</v>
      </c>
      <c r="B44" s="498"/>
      <c r="C44" s="480"/>
      <c r="D44" s="301">
        <v>38</v>
      </c>
      <c r="E44" s="321">
        <v>4</v>
      </c>
      <c r="F44" s="321">
        <v>1</v>
      </c>
      <c r="G44" s="100"/>
      <c r="H44" s="538" t="s">
        <v>248</v>
      </c>
      <c r="I44" s="538"/>
      <c r="J44" s="307"/>
      <c r="K44" s="108"/>
      <c r="L44" s="108"/>
    </row>
    <row r="45" spans="1:12" ht="35.25" customHeight="1">
      <c r="A45" s="479" t="s">
        <v>793</v>
      </c>
      <c r="B45" s="498"/>
      <c r="C45" s="480"/>
      <c r="D45" s="301">
        <v>39</v>
      </c>
      <c r="E45" s="321">
        <v>9</v>
      </c>
      <c r="F45" s="321">
        <v>0</v>
      </c>
      <c r="G45" s="100"/>
      <c r="H45" s="535"/>
      <c r="I45" s="535"/>
      <c r="J45" s="64"/>
      <c r="K45" s="108"/>
      <c r="L45" s="108"/>
    </row>
    <row r="46" spans="1:12" ht="18" customHeight="1">
      <c r="A46" s="483" t="s">
        <v>898</v>
      </c>
      <c r="B46" s="484"/>
      <c r="C46" s="485"/>
      <c r="D46" s="301">
        <v>40</v>
      </c>
      <c r="E46" s="321">
        <v>0</v>
      </c>
      <c r="F46" s="321">
        <v>0</v>
      </c>
      <c r="G46" s="100"/>
      <c r="H46" s="63"/>
      <c r="I46" s="477" t="s">
        <v>17</v>
      </c>
      <c r="J46" s="477"/>
      <c r="K46" s="477"/>
      <c r="L46" s="108"/>
    </row>
    <row r="47" spans="1:12" ht="18" customHeight="1">
      <c r="A47" s="483" t="s">
        <v>979</v>
      </c>
      <c r="B47" s="484"/>
      <c r="C47" s="485"/>
      <c r="D47" s="301">
        <v>41</v>
      </c>
      <c r="E47" s="321">
        <v>0</v>
      </c>
      <c r="F47" s="321">
        <v>0</v>
      </c>
      <c r="G47" s="100"/>
      <c r="H47" s="109"/>
      <c r="I47" s="478"/>
      <c r="J47" s="478"/>
      <c r="K47" s="478"/>
      <c r="L47" s="108"/>
    </row>
    <row r="48" spans="1:12" ht="18" customHeight="1">
      <c r="A48" s="501" t="s">
        <v>807</v>
      </c>
      <c r="B48" s="502"/>
      <c r="C48" s="503"/>
      <c r="D48" s="301">
        <v>42</v>
      </c>
      <c r="E48" s="321">
        <v>0</v>
      </c>
      <c r="F48" s="321">
        <v>0</v>
      </c>
      <c r="G48" s="100"/>
      <c r="H48" s="67"/>
      <c r="I48" s="106" t="s">
        <v>18</v>
      </c>
      <c r="J48" s="302">
        <v>1</v>
      </c>
      <c r="K48" s="324">
        <v>0</v>
      </c>
      <c r="L48" s="108"/>
    </row>
    <row r="49" spans="1:12" ht="18" customHeight="1">
      <c r="A49" s="493" t="s">
        <v>808</v>
      </c>
      <c r="B49" s="494"/>
      <c r="C49" s="495"/>
      <c r="D49" s="301">
        <v>43</v>
      </c>
      <c r="E49" s="321">
        <v>0</v>
      </c>
      <c r="F49" s="321">
        <v>0</v>
      </c>
      <c r="G49" s="100"/>
      <c r="H49" s="110"/>
      <c r="I49" s="106" t="s">
        <v>40</v>
      </c>
      <c r="J49" s="302">
        <v>2</v>
      </c>
      <c r="K49" s="325">
        <v>0</v>
      </c>
      <c r="L49" s="108"/>
    </row>
    <row r="50" spans="1:12" ht="87" customHeight="1">
      <c r="A50" s="490" t="s">
        <v>21</v>
      </c>
      <c r="B50" s="491"/>
      <c r="C50" s="492"/>
      <c r="D50" s="301">
        <v>44</v>
      </c>
      <c r="E50" s="321">
        <v>0</v>
      </c>
      <c r="F50" s="321">
        <v>0</v>
      </c>
      <c r="G50" s="100"/>
      <c r="H50" s="110"/>
      <c r="I50" s="106" t="s">
        <v>19</v>
      </c>
      <c r="J50" s="302">
        <v>3</v>
      </c>
      <c r="K50" s="324">
        <v>0</v>
      </c>
      <c r="L50" s="111"/>
    </row>
    <row r="51" spans="1:12" ht="36" customHeight="1">
      <c r="A51" s="508" t="s">
        <v>980</v>
      </c>
      <c r="B51" s="508"/>
      <c r="C51" s="508"/>
      <c r="D51" s="301">
        <v>45</v>
      </c>
      <c r="E51" s="321">
        <v>0</v>
      </c>
      <c r="F51" s="321">
        <v>0</v>
      </c>
      <c r="G51" s="100"/>
      <c r="H51" s="110"/>
      <c r="I51" s="106" t="s">
        <v>20</v>
      </c>
      <c r="J51" s="302">
        <v>4</v>
      </c>
      <c r="K51" s="324">
        <v>0</v>
      </c>
      <c r="L51" s="67"/>
    </row>
    <row r="52" spans="1:12" ht="51.75" customHeight="1">
      <c r="A52" s="501" t="s">
        <v>36</v>
      </c>
      <c r="B52" s="502"/>
      <c r="C52" s="503"/>
      <c r="D52" s="301">
        <v>46</v>
      </c>
      <c r="E52" s="321">
        <v>1</v>
      </c>
      <c r="F52" s="321">
        <v>0</v>
      </c>
      <c r="G52" s="100"/>
      <c r="H52" s="110"/>
      <c r="I52" s="112" t="s">
        <v>22</v>
      </c>
      <c r="J52" s="302">
        <v>5</v>
      </c>
      <c r="K52" s="326">
        <v>0</v>
      </c>
      <c r="L52" s="67"/>
    </row>
    <row r="53" spans="1:12" ht="75">
      <c r="A53" s="67"/>
      <c r="B53" s="67"/>
      <c r="C53" s="67"/>
      <c r="D53" s="115"/>
      <c r="E53" s="116"/>
      <c r="F53" s="116"/>
      <c r="G53" s="100"/>
      <c r="H53" s="67"/>
      <c r="I53" s="112" t="s">
        <v>23</v>
      </c>
      <c r="J53" s="302">
        <v>6</v>
      </c>
      <c r="K53" s="326">
        <v>0</v>
      </c>
      <c r="L53" s="67"/>
    </row>
    <row r="54" spans="1:12" ht="18.75">
      <c r="A54" s="67"/>
      <c r="B54" s="67"/>
      <c r="C54" s="67"/>
      <c r="D54" s="115"/>
      <c r="E54" s="116"/>
      <c r="F54" s="116"/>
      <c r="G54" s="100"/>
      <c r="H54" s="113"/>
      <c r="I54" s="106" t="s">
        <v>812</v>
      </c>
      <c r="J54" s="302">
        <v>7</v>
      </c>
      <c r="K54" s="327">
        <v>0</v>
      </c>
      <c r="L54" s="114"/>
    </row>
    <row r="55" spans="1:12" ht="33">
      <c r="A55" s="67"/>
      <c r="B55" s="67"/>
      <c r="C55" s="67"/>
      <c r="D55" s="115"/>
      <c r="E55" s="116"/>
      <c r="F55" s="116"/>
      <c r="G55" s="100"/>
      <c r="H55" s="113"/>
      <c r="I55" s="233" t="s">
        <v>168</v>
      </c>
      <c r="J55" s="302">
        <v>8</v>
      </c>
      <c r="K55" s="327">
        <v>0</v>
      </c>
      <c r="L55" s="117"/>
    </row>
    <row r="56" spans="1:12" ht="18.75">
      <c r="A56" s="118"/>
      <c r="B56" s="118"/>
      <c r="C56" s="118"/>
      <c r="D56" s="119"/>
      <c r="E56" s="116"/>
      <c r="F56" s="116"/>
      <c r="G56" s="100"/>
      <c r="H56" s="64"/>
      <c r="I56" s="234" t="s">
        <v>169</v>
      </c>
      <c r="J56" s="302">
        <v>9</v>
      </c>
      <c r="K56" s="327">
        <v>0</v>
      </c>
      <c r="L56" s="114"/>
    </row>
    <row r="57" spans="8:12" ht="18.75">
      <c r="H57" s="64"/>
      <c r="I57" s="106" t="s">
        <v>131</v>
      </c>
      <c r="J57" s="302">
        <v>10</v>
      </c>
      <c r="K57" s="328">
        <v>77</v>
      </c>
      <c r="L57" s="114"/>
    </row>
    <row r="58" spans="8:12" ht="18.75">
      <c r="H58" s="120"/>
      <c r="I58" s="106" t="s">
        <v>803</v>
      </c>
      <c r="J58" s="302">
        <v>11</v>
      </c>
      <c r="K58" s="329">
        <v>1</v>
      </c>
      <c r="L58" s="64"/>
    </row>
  </sheetData>
  <sheetProtection selectLockedCells="1" selectUnlockedCells="1"/>
  <mergeCells count="64">
    <mergeCell ref="H44:I44"/>
    <mergeCell ref="A44:C44"/>
    <mergeCell ref="A29:C29"/>
    <mergeCell ref="A47:C47"/>
    <mergeCell ref="A46:C46"/>
    <mergeCell ref="A31:C31"/>
    <mergeCell ref="A15:A24"/>
    <mergeCell ref="H45:I45"/>
    <mergeCell ref="H41:I41"/>
    <mergeCell ref="A33:A39"/>
    <mergeCell ref="B38:C38"/>
    <mergeCell ref="B37:C37"/>
    <mergeCell ref="B34:C34"/>
    <mergeCell ref="B35:C35"/>
    <mergeCell ref="B36:C36"/>
    <mergeCell ref="B33:C33"/>
    <mergeCell ref="H6:I6"/>
    <mergeCell ref="B7:C7"/>
    <mergeCell ref="H7:H20"/>
    <mergeCell ref="A27:C27"/>
    <mergeCell ref="A25:A26"/>
    <mergeCell ref="B9:C9"/>
    <mergeCell ref="B13:C13"/>
    <mergeCell ref="B25:C25"/>
    <mergeCell ref="B15:B16"/>
    <mergeCell ref="B17:B24"/>
    <mergeCell ref="A2:C2"/>
    <mergeCell ref="B11:C11"/>
    <mergeCell ref="B12:C12"/>
    <mergeCell ref="A13:A14"/>
    <mergeCell ref="A3:F3"/>
    <mergeCell ref="A7:A11"/>
    <mergeCell ref="B8:C8"/>
    <mergeCell ref="C4:F4"/>
    <mergeCell ref="A5:C5"/>
    <mergeCell ref="B14:C14"/>
    <mergeCell ref="A52:C52"/>
    <mergeCell ref="A40:A42"/>
    <mergeCell ref="B40:C40"/>
    <mergeCell ref="B41:C41"/>
    <mergeCell ref="B42:C42"/>
    <mergeCell ref="A51:C51"/>
    <mergeCell ref="A43:C43"/>
    <mergeCell ref="A48:C48"/>
    <mergeCell ref="A50:C50"/>
    <mergeCell ref="A49:C49"/>
    <mergeCell ref="H25:H28"/>
    <mergeCell ref="A45:C45"/>
    <mergeCell ref="H42:I42"/>
    <mergeCell ref="A30:C30"/>
    <mergeCell ref="H43:I43"/>
    <mergeCell ref="A28:C28"/>
    <mergeCell ref="H40:I40"/>
    <mergeCell ref="B39:C39"/>
    <mergeCell ref="D2:I2"/>
    <mergeCell ref="I46:K47"/>
    <mergeCell ref="B26:C26"/>
    <mergeCell ref="H29:H39"/>
    <mergeCell ref="A32:C32"/>
    <mergeCell ref="H4:L4"/>
    <mergeCell ref="A6:C6"/>
    <mergeCell ref="H5:I5"/>
    <mergeCell ref="H21:H24"/>
    <mergeCell ref="B10:C10"/>
  </mergeCells>
  <conditionalFormatting sqref="F7:F51 E7:E49">
    <cfRule type="cellIs" priority="2" dxfId="0" operator="lessThan" stopIfTrue="1">
      <formula>0</formula>
    </cfRule>
  </conditionalFormatting>
  <conditionalFormatting sqref="K7:L37">
    <cfRule type="cellIs" priority="1" dxfId="0" operator="lessThan" stopIfTrue="1">
      <formula>0</formula>
    </cfRule>
  </conditionalFormatting>
  <printOptions/>
  <pageMargins left="0.65" right="0.17" top="0.23" bottom="0" header="0.22" footer="0"/>
  <pageSetup fitToHeight="1" fitToWidth="1" horizontalDpi="600" verticalDpi="600" orientation="landscape" paperSize="9" scale="40"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2:K82"/>
  <sheetViews>
    <sheetView showGridLines="0" zoomScale="30" zoomScaleNormal="30" zoomScaleSheetLayoutView="20" zoomScalePageLayoutView="0" workbookViewId="0" topLeftCell="A1">
      <pane xSplit="3" ySplit="6" topLeftCell="F41" activePane="bottomRight" state="frozen"/>
      <selection pane="topLeft" activeCell="A1" sqref="A1"/>
      <selection pane="topRight" activeCell="D1" sqref="D1"/>
      <selection pane="bottomLeft" activeCell="A7" sqref="A7"/>
      <selection pane="bottomRight" activeCell="G76" sqref="G76"/>
    </sheetView>
  </sheetViews>
  <sheetFormatPr defaultColWidth="9.140625" defaultRowHeight="33" customHeight="1"/>
  <cols>
    <col min="1" max="1" width="211.7109375" style="21" customWidth="1"/>
    <col min="2" max="2" width="255.28125" style="21" customWidth="1"/>
    <col min="3" max="3" width="10.140625" style="22" customWidth="1"/>
    <col min="4" max="4" width="42.8515625" style="11" customWidth="1"/>
    <col min="5" max="5" width="33.00390625" style="11" customWidth="1"/>
    <col min="6" max="6" width="36.28125" style="11" customWidth="1"/>
    <col min="7" max="7" width="42.140625" style="11" customWidth="1"/>
    <col min="8" max="16384" width="9.140625" style="11" customWidth="1"/>
  </cols>
  <sheetData>
    <row r="2" spans="1:7" ht="37.5" customHeight="1">
      <c r="A2" s="577" t="s">
        <v>146</v>
      </c>
      <c r="B2" s="577"/>
      <c r="C2" s="574" t="str">
        <f>IF('Титул ф.1'!D27=0," ",'Титул ф.1'!D27)</f>
        <v>Ульяновский областной суд </v>
      </c>
      <c r="D2" s="575"/>
      <c r="E2" s="575"/>
      <c r="F2" s="575"/>
      <c r="G2" s="576"/>
    </row>
    <row r="3" spans="1:7" ht="62.25" customHeight="1">
      <c r="A3" s="243" t="s">
        <v>2</v>
      </c>
      <c r="B3" s="23"/>
      <c r="C3" s="24"/>
      <c r="D3" s="12"/>
      <c r="E3" s="12"/>
      <c r="F3" s="12"/>
      <c r="G3" s="12"/>
    </row>
    <row r="4" spans="1:7" ht="33" customHeight="1">
      <c r="A4" s="25"/>
      <c r="B4" s="25"/>
      <c r="C4" s="26"/>
      <c r="D4" s="13"/>
      <c r="E4" s="13"/>
      <c r="F4" s="13"/>
      <c r="G4" s="13"/>
    </row>
    <row r="5" spans="1:7" ht="180.75" customHeight="1">
      <c r="A5" s="578" t="s">
        <v>809</v>
      </c>
      <c r="B5" s="579"/>
      <c r="C5" s="121" t="s">
        <v>116</v>
      </c>
      <c r="D5" s="122" t="s">
        <v>26</v>
      </c>
      <c r="E5" s="122" t="s">
        <v>794</v>
      </c>
      <c r="F5" s="122" t="s">
        <v>795</v>
      </c>
      <c r="G5" s="122" t="s">
        <v>796</v>
      </c>
    </row>
    <row r="6" spans="1:7" s="27" customFormat="1" ht="33" customHeight="1">
      <c r="A6" s="550" t="s">
        <v>954</v>
      </c>
      <c r="B6" s="551"/>
      <c r="C6" s="123"/>
      <c r="D6" s="123">
        <v>1</v>
      </c>
      <c r="E6" s="123">
        <v>2</v>
      </c>
      <c r="F6" s="123">
        <v>3</v>
      </c>
      <c r="G6" s="123">
        <v>4</v>
      </c>
    </row>
    <row r="7" spans="1:8" ht="33" customHeight="1">
      <c r="A7" s="542" t="s">
        <v>810</v>
      </c>
      <c r="B7" s="543"/>
      <c r="C7" s="308">
        <v>1</v>
      </c>
      <c r="D7" s="196"/>
      <c r="E7" s="196"/>
      <c r="F7" s="196"/>
      <c r="G7" s="196"/>
      <c r="H7" s="28"/>
    </row>
    <row r="8" spans="1:7" ht="33" customHeight="1">
      <c r="A8" s="542" t="s">
        <v>811</v>
      </c>
      <c r="B8" s="543"/>
      <c r="C8" s="308">
        <v>2</v>
      </c>
      <c r="D8" s="196"/>
      <c r="E8" s="196"/>
      <c r="F8" s="196"/>
      <c r="G8" s="196"/>
    </row>
    <row r="9" spans="1:7" ht="33" customHeight="1">
      <c r="A9" s="542" t="s">
        <v>157</v>
      </c>
      <c r="B9" s="543"/>
      <c r="C9" s="308">
        <v>3</v>
      </c>
      <c r="D9" s="196"/>
      <c r="E9" s="196"/>
      <c r="F9" s="196"/>
      <c r="G9" s="196"/>
    </row>
    <row r="10" spans="1:7" ht="33" customHeight="1">
      <c r="A10" s="542" t="s">
        <v>771</v>
      </c>
      <c r="B10" s="543"/>
      <c r="C10" s="308">
        <v>4</v>
      </c>
      <c r="D10" s="196"/>
      <c r="E10" s="196"/>
      <c r="F10" s="196"/>
      <c r="G10" s="196"/>
    </row>
    <row r="11" spans="1:7" ht="33" customHeight="1">
      <c r="A11" s="542" t="s">
        <v>130</v>
      </c>
      <c r="B11" s="543"/>
      <c r="C11" s="308">
        <v>5</v>
      </c>
      <c r="D11" s="196"/>
      <c r="E11" s="196"/>
      <c r="F11" s="196"/>
      <c r="G11" s="196"/>
    </row>
    <row r="12" spans="1:7" ht="33" customHeight="1">
      <c r="A12" s="542" t="s">
        <v>183</v>
      </c>
      <c r="B12" s="543"/>
      <c r="C12" s="308">
        <v>6</v>
      </c>
      <c r="D12" s="196"/>
      <c r="E12" s="196"/>
      <c r="F12" s="196"/>
      <c r="G12" s="196"/>
    </row>
    <row r="13" spans="1:7" ht="33" customHeight="1">
      <c r="A13" s="542" t="s">
        <v>772</v>
      </c>
      <c r="B13" s="543"/>
      <c r="C13" s="308">
        <v>7</v>
      </c>
      <c r="D13" s="196"/>
      <c r="E13" s="196"/>
      <c r="F13" s="196"/>
      <c r="G13" s="196"/>
    </row>
    <row r="14" spans="1:7" ht="33" customHeight="1">
      <c r="A14" s="542" t="s">
        <v>78</v>
      </c>
      <c r="B14" s="543"/>
      <c r="C14" s="308">
        <v>8</v>
      </c>
      <c r="D14" s="196"/>
      <c r="E14" s="196"/>
      <c r="F14" s="196"/>
      <c r="G14" s="196"/>
    </row>
    <row r="15" spans="1:7" ht="33" customHeight="1">
      <c r="A15" s="540" t="s">
        <v>182</v>
      </c>
      <c r="B15" s="541"/>
      <c r="C15" s="308">
        <v>9</v>
      </c>
      <c r="D15" s="196"/>
      <c r="E15" s="196"/>
      <c r="F15" s="196"/>
      <c r="G15" s="196"/>
    </row>
    <row r="16" spans="1:7" ht="33" customHeight="1">
      <c r="A16" s="542" t="s">
        <v>797</v>
      </c>
      <c r="B16" s="543"/>
      <c r="C16" s="308">
        <v>10</v>
      </c>
      <c r="D16" s="196"/>
      <c r="E16" s="196"/>
      <c r="F16" s="196"/>
      <c r="G16" s="196"/>
    </row>
    <row r="17" spans="1:7" ht="33" customHeight="1">
      <c r="A17" s="552" t="s">
        <v>199</v>
      </c>
      <c r="B17" s="543"/>
      <c r="C17" s="308">
        <v>11</v>
      </c>
      <c r="D17" s="196"/>
      <c r="E17" s="196"/>
      <c r="F17" s="196"/>
      <c r="G17" s="196"/>
    </row>
    <row r="18" spans="1:7" ht="62.25" customHeight="1">
      <c r="A18" s="542" t="s">
        <v>185</v>
      </c>
      <c r="B18" s="543"/>
      <c r="C18" s="308">
        <v>12</v>
      </c>
      <c r="D18" s="196"/>
      <c r="E18" s="196"/>
      <c r="F18" s="196"/>
      <c r="G18" s="197"/>
    </row>
    <row r="19" spans="1:7" ht="33" customHeight="1">
      <c r="A19" s="542" t="s">
        <v>184</v>
      </c>
      <c r="B19" s="543"/>
      <c r="C19" s="308">
        <v>13</v>
      </c>
      <c r="D19" s="196"/>
      <c r="E19" s="196"/>
      <c r="F19" s="196"/>
      <c r="G19" s="196"/>
    </row>
    <row r="20" spans="1:7" ht="33" customHeight="1">
      <c r="A20" s="542" t="s">
        <v>773</v>
      </c>
      <c r="B20" s="543"/>
      <c r="C20" s="308">
        <v>14</v>
      </c>
      <c r="D20" s="196"/>
      <c r="E20" s="196"/>
      <c r="F20" s="196"/>
      <c r="G20" s="196"/>
    </row>
    <row r="21" spans="1:7" ht="33" customHeight="1">
      <c r="A21" s="542" t="s">
        <v>774</v>
      </c>
      <c r="B21" s="543"/>
      <c r="C21" s="308">
        <v>15</v>
      </c>
      <c r="D21" s="196"/>
      <c r="E21" s="196"/>
      <c r="F21" s="196"/>
      <c r="G21" s="196"/>
    </row>
    <row r="22" spans="1:7" ht="33" customHeight="1">
      <c r="A22" s="566" t="s">
        <v>843</v>
      </c>
      <c r="B22" s="567"/>
      <c r="C22" s="308">
        <v>16</v>
      </c>
      <c r="D22" s="196"/>
      <c r="E22" s="196"/>
      <c r="F22" s="196"/>
      <c r="G22" s="196"/>
    </row>
    <row r="23" spans="1:7" ht="33" customHeight="1">
      <c r="A23" s="542" t="s">
        <v>964</v>
      </c>
      <c r="B23" s="543"/>
      <c r="C23" s="308">
        <v>17</v>
      </c>
      <c r="D23" s="196">
        <v>17</v>
      </c>
      <c r="E23" s="196">
        <v>12</v>
      </c>
      <c r="F23" s="196">
        <v>4</v>
      </c>
      <c r="G23" s="196"/>
    </row>
    <row r="24" spans="1:7" ht="33" customHeight="1">
      <c r="A24" s="552" t="s">
        <v>187</v>
      </c>
      <c r="B24" s="543"/>
      <c r="C24" s="308">
        <v>18</v>
      </c>
      <c r="D24" s="198"/>
      <c r="E24" s="198"/>
      <c r="F24" s="198"/>
      <c r="G24" s="198"/>
    </row>
    <row r="25" spans="1:7" ht="33" customHeight="1">
      <c r="A25" s="542" t="s">
        <v>27</v>
      </c>
      <c r="B25" s="543"/>
      <c r="C25" s="308">
        <v>19</v>
      </c>
      <c r="D25" s="198"/>
      <c r="E25" s="198"/>
      <c r="F25" s="198"/>
      <c r="G25" s="198"/>
    </row>
    <row r="26" spans="1:7" ht="33" customHeight="1">
      <c r="A26" s="542" t="s">
        <v>28</v>
      </c>
      <c r="B26" s="543"/>
      <c r="C26" s="308">
        <v>20</v>
      </c>
      <c r="D26" s="196">
        <v>7</v>
      </c>
      <c r="E26" s="196">
        <v>7</v>
      </c>
      <c r="F26" s="196"/>
      <c r="G26" s="196"/>
    </row>
    <row r="27" spans="1:7" ht="33" customHeight="1">
      <c r="A27" s="542" t="s">
        <v>844</v>
      </c>
      <c r="B27" s="543"/>
      <c r="C27" s="308">
        <v>21</v>
      </c>
      <c r="D27" s="196"/>
      <c r="E27" s="196"/>
      <c r="F27" s="196"/>
      <c r="G27" s="196"/>
    </row>
    <row r="28" spans="1:7" ht="33" customHeight="1">
      <c r="A28" s="542" t="s">
        <v>800</v>
      </c>
      <c r="B28" s="543"/>
      <c r="C28" s="308">
        <v>22</v>
      </c>
      <c r="D28" s="196"/>
      <c r="E28" s="196"/>
      <c r="F28" s="196"/>
      <c r="G28" s="196"/>
    </row>
    <row r="29" spans="1:7" ht="69" customHeight="1">
      <c r="A29" s="568" t="s">
        <v>132</v>
      </c>
      <c r="B29" s="124" t="s">
        <v>775</v>
      </c>
      <c r="C29" s="308">
        <v>23</v>
      </c>
      <c r="D29" s="196"/>
      <c r="E29" s="196"/>
      <c r="F29" s="196"/>
      <c r="G29" s="196"/>
    </row>
    <row r="30" spans="1:7" ht="33" customHeight="1">
      <c r="A30" s="569"/>
      <c r="B30" s="124" t="s">
        <v>845</v>
      </c>
      <c r="C30" s="308">
        <v>24</v>
      </c>
      <c r="D30" s="196"/>
      <c r="E30" s="196"/>
      <c r="F30" s="196"/>
      <c r="G30" s="196"/>
    </row>
    <row r="31" spans="1:7" ht="63" customHeight="1">
      <c r="A31" s="569"/>
      <c r="B31" s="124" t="s">
        <v>944</v>
      </c>
      <c r="C31" s="308">
        <v>25</v>
      </c>
      <c r="D31" s="196"/>
      <c r="E31" s="196"/>
      <c r="F31" s="196"/>
      <c r="G31" s="196"/>
    </row>
    <row r="32" spans="1:7" ht="45.75" customHeight="1">
      <c r="A32" s="569"/>
      <c r="B32" s="242" t="s">
        <v>198</v>
      </c>
      <c r="C32" s="308">
        <v>26</v>
      </c>
      <c r="D32" s="196"/>
      <c r="E32" s="196"/>
      <c r="F32" s="196"/>
      <c r="G32" s="196"/>
    </row>
    <row r="33" spans="1:7" ht="33" customHeight="1">
      <c r="A33" s="569"/>
      <c r="B33" s="124" t="s">
        <v>945</v>
      </c>
      <c r="C33" s="308">
        <v>27</v>
      </c>
      <c r="D33" s="196"/>
      <c r="E33" s="196"/>
      <c r="F33" s="196"/>
      <c r="G33" s="196"/>
    </row>
    <row r="34" spans="1:7" ht="63" customHeight="1">
      <c r="A34" s="570"/>
      <c r="B34" s="124" t="s">
        <v>946</v>
      </c>
      <c r="C34" s="308">
        <v>28</v>
      </c>
      <c r="D34" s="196"/>
      <c r="E34" s="196"/>
      <c r="F34" s="196"/>
      <c r="G34" s="196"/>
    </row>
    <row r="35" spans="1:7" ht="61.5" customHeight="1">
      <c r="A35" s="564" t="s">
        <v>147</v>
      </c>
      <c r="B35" s="125" t="s">
        <v>865</v>
      </c>
      <c r="C35" s="308">
        <v>29</v>
      </c>
      <c r="D35" s="196"/>
      <c r="E35" s="196"/>
      <c r="F35" s="196"/>
      <c r="G35" s="196"/>
    </row>
    <row r="36" spans="1:7" ht="33" customHeight="1">
      <c r="A36" s="565"/>
      <c r="B36" s="125" t="s">
        <v>866</v>
      </c>
      <c r="C36" s="308">
        <v>30</v>
      </c>
      <c r="D36" s="196"/>
      <c r="E36" s="196"/>
      <c r="F36" s="196"/>
      <c r="G36" s="196"/>
    </row>
    <row r="37" spans="1:7" ht="33" customHeight="1">
      <c r="A37" s="563" t="s">
        <v>186</v>
      </c>
      <c r="B37" s="555"/>
      <c r="C37" s="308">
        <v>31</v>
      </c>
      <c r="D37" s="196"/>
      <c r="E37" s="196"/>
      <c r="F37" s="196"/>
      <c r="G37" s="198"/>
    </row>
    <row r="38" spans="1:7" ht="33" customHeight="1">
      <c r="A38" s="553" t="s">
        <v>867</v>
      </c>
      <c r="B38" s="554"/>
      <c r="C38" s="308">
        <v>32</v>
      </c>
      <c r="D38" s="196"/>
      <c r="E38" s="196"/>
      <c r="F38" s="196"/>
      <c r="G38" s="196"/>
    </row>
    <row r="39" spans="1:7" ht="33" customHeight="1">
      <c r="A39" s="571" t="s">
        <v>249</v>
      </c>
      <c r="B39" s="126" t="s">
        <v>936</v>
      </c>
      <c r="C39" s="308">
        <v>33</v>
      </c>
      <c r="D39" s="198"/>
      <c r="E39" s="198"/>
      <c r="F39" s="198"/>
      <c r="G39" s="198"/>
    </row>
    <row r="40" spans="1:7" ht="33" customHeight="1">
      <c r="A40" s="572"/>
      <c r="B40" s="126" t="s">
        <v>937</v>
      </c>
      <c r="C40" s="308">
        <v>34</v>
      </c>
      <c r="D40" s="198"/>
      <c r="E40" s="198"/>
      <c r="F40" s="198"/>
      <c r="G40" s="198"/>
    </row>
    <row r="41" spans="1:7" ht="33" customHeight="1">
      <c r="A41" s="555" t="s">
        <v>801</v>
      </c>
      <c r="B41" s="555"/>
      <c r="C41" s="308">
        <v>35</v>
      </c>
      <c r="D41" s="196">
        <v>0</v>
      </c>
      <c r="E41" s="196">
        <v>0</v>
      </c>
      <c r="F41" s="196">
        <v>0</v>
      </c>
      <c r="G41" s="196">
        <v>0</v>
      </c>
    </row>
    <row r="42" spans="1:11" ht="33" customHeight="1">
      <c r="A42" s="553" t="s">
        <v>802</v>
      </c>
      <c r="B42" s="554"/>
      <c r="C42" s="308">
        <v>36</v>
      </c>
      <c r="D42" s="196">
        <v>0</v>
      </c>
      <c r="E42" s="196">
        <v>0</v>
      </c>
      <c r="F42" s="196">
        <v>0</v>
      </c>
      <c r="G42" s="196">
        <v>0</v>
      </c>
      <c r="H42" s="10"/>
      <c r="I42" s="10"/>
      <c r="J42" s="10"/>
      <c r="K42" s="10"/>
    </row>
    <row r="43" spans="1:9" ht="33" customHeight="1">
      <c r="A43" s="552" t="s">
        <v>188</v>
      </c>
      <c r="B43" s="543"/>
      <c r="C43" s="308">
        <v>37</v>
      </c>
      <c r="D43" s="198">
        <v>0</v>
      </c>
      <c r="E43" s="198">
        <v>0</v>
      </c>
      <c r="F43" s="198">
        <v>0</v>
      </c>
      <c r="G43" s="198">
        <v>0</v>
      </c>
      <c r="H43" s="29"/>
      <c r="I43" s="29"/>
    </row>
    <row r="44" spans="1:11" ht="33" customHeight="1">
      <c r="A44" s="542" t="s">
        <v>138</v>
      </c>
      <c r="B44" s="543"/>
      <c r="C44" s="308">
        <v>38</v>
      </c>
      <c r="D44" s="198">
        <v>0</v>
      </c>
      <c r="E44" s="198">
        <v>0</v>
      </c>
      <c r="F44" s="198">
        <v>0</v>
      </c>
      <c r="G44" s="198">
        <v>0</v>
      </c>
      <c r="H44" s="10"/>
      <c r="I44" s="10"/>
      <c r="J44" s="10"/>
      <c r="K44" s="10"/>
    </row>
    <row r="45" spans="1:11" ht="33" customHeight="1">
      <c r="A45" s="542" t="s">
        <v>151</v>
      </c>
      <c r="B45" s="543"/>
      <c r="C45" s="308">
        <v>39</v>
      </c>
      <c r="D45" s="196">
        <v>0</v>
      </c>
      <c r="E45" s="196">
        <v>0</v>
      </c>
      <c r="F45" s="196">
        <v>0</v>
      </c>
      <c r="G45" s="196">
        <v>0</v>
      </c>
      <c r="H45" s="29"/>
      <c r="I45" s="29"/>
      <c r="J45" s="28"/>
      <c r="K45" s="28"/>
    </row>
    <row r="46" spans="1:9" ht="33" customHeight="1">
      <c r="A46" s="542" t="s">
        <v>152</v>
      </c>
      <c r="B46" s="543"/>
      <c r="C46" s="308">
        <v>40</v>
      </c>
      <c r="D46" s="196">
        <v>0</v>
      </c>
      <c r="E46" s="196">
        <v>0</v>
      </c>
      <c r="F46" s="196">
        <v>0</v>
      </c>
      <c r="G46" s="196">
        <v>0</v>
      </c>
      <c r="H46" s="29"/>
      <c r="I46" s="28"/>
    </row>
    <row r="47" spans="1:9" ht="33" customHeight="1">
      <c r="A47" s="542" t="s">
        <v>76</v>
      </c>
      <c r="B47" s="543"/>
      <c r="C47" s="308">
        <v>41</v>
      </c>
      <c r="D47" s="196">
        <v>0</v>
      </c>
      <c r="E47" s="196">
        <v>0</v>
      </c>
      <c r="F47" s="196">
        <v>0</v>
      </c>
      <c r="G47" s="196">
        <v>0</v>
      </c>
      <c r="H47" s="29"/>
      <c r="I47" s="28"/>
    </row>
    <row r="48" spans="1:9" ht="33" customHeight="1">
      <c r="A48" s="540" t="s">
        <v>189</v>
      </c>
      <c r="B48" s="541"/>
      <c r="C48" s="308">
        <v>42</v>
      </c>
      <c r="D48" s="196">
        <v>0</v>
      </c>
      <c r="E48" s="196">
        <v>0</v>
      </c>
      <c r="F48" s="196">
        <v>0</v>
      </c>
      <c r="G48" s="196">
        <v>0</v>
      </c>
      <c r="H48" s="29"/>
      <c r="I48" s="28"/>
    </row>
    <row r="49" spans="1:9" ht="33" customHeight="1">
      <c r="A49" s="542" t="s">
        <v>895</v>
      </c>
      <c r="B49" s="543"/>
      <c r="C49" s="308">
        <v>43</v>
      </c>
      <c r="D49" s="196">
        <v>0</v>
      </c>
      <c r="E49" s="196">
        <v>0</v>
      </c>
      <c r="F49" s="196">
        <v>0</v>
      </c>
      <c r="G49" s="196">
        <v>0</v>
      </c>
      <c r="H49" s="29"/>
      <c r="I49" s="28"/>
    </row>
    <row r="50" spans="1:9" ht="33" customHeight="1">
      <c r="A50" s="542" t="s">
        <v>896</v>
      </c>
      <c r="B50" s="543"/>
      <c r="C50" s="308">
        <v>44</v>
      </c>
      <c r="D50" s="196">
        <v>0</v>
      </c>
      <c r="E50" s="196">
        <v>0</v>
      </c>
      <c r="F50" s="196">
        <v>0</v>
      </c>
      <c r="G50" s="196">
        <v>0</v>
      </c>
      <c r="H50" s="29"/>
      <c r="I50" s="28"/>
    </row>
    <row r="51" spans="1:9" ht="33" customHeight="1">
      <c r="A51" s="542" t="s">
        <v>897</v>
      </c>
      <c r="B51" s="543"/>
      <c r="C51" s="308">
        <v>45</v>
      </c>
      <c r="D51" s="196">
        <v>0</v>
      </c>
      <c r="E51" s="196">
        <v>0</v>
      </c>
      <c r="F51" s="196">
        <v>0</v>
      </c>
      <c r="G51" s="196">
        <v>0</v>
      </c>
      <c r="H51" s="29"/>
      <c r="I51" s="28"/>
    </row>
    <row r="52" spans="1:9" ht="33" customHeight="1">
      <c r="A52" s="542" t="s">
        <v>868</v>
      </c>
      <c r="B52" s="543"/>
      <c r="C52" s="308">
        <v>46</v>
      </c>
      <c r="D52" s="196">
        <v>0</v>
      </c>
      <c r="E52" s="196">
        <v>0</v>
      </c>
      <c r="F52" s="196">
        <v>0</v>
      </c>
      <c r="G52" s="196">
        <v>0</v>
      </c>
      <c r="H52" s="29"/>
      <c r="I52" s="28"/>
    </row>
    <row r="53" spans="1:9" ht="30" customHeight="1">
      <c r="A53" s="542" t="s">
        <v>869</v>
      </c>
      <c r="B53" s="543"/>
      <c r="C53" s="308">
        <v>47</v>
      </c>
      <c r="D53" s="196">
        <v>0</v>
      </c>
      <c r="E53" s="196">
        <v>0</v>
      </c>
      <c r="F53" s="196">
        <v>0</v>
      </c>
      <c r="G53" s="196">
        <v>0</v>
      </c>
      <c r="H53" s="29"/>
      <c r="I53" s="28"/>
    </row>
    <row r="54" spans="1:9" ht="33" customHeight="1">
      <c r="A54" s="542" t="s">
        <v>870</v>
      </c>
      <c r="B54" s="543"/>
      <c r="C54" s="308">
        <v>48</v>
      </c>
      <c r="D54" s="196">
        <v>0</v>
      </c>
      <c r="E54" s="196">
        <v>0</v>
      </c>
      <c r="F54" s="196">
        <v>0</v>
      </c>
      <c r="G54" s="196">
        <v>0</v>
      </c>
      <c r="H54" s="29"/>
      <c r="I54" s="28"/>
    </row>
    <row r="55" spans="1:9" ht="33" customHeight="1">
      <c r="A55" s="542" t="s">
        <v>871</v>
      </c>
      <c r="B55" s="543"/>
      <c r="C55" s="308">
        <v>49</v>
      </c>
      <c r="D55" s="196">
        <v>1</v>
      </c>
      <c r="E55" s="196">
        <v>1</v>
      </c>
      <c r="F55" s="196">
        <v>0</v>
      </c>
      <c r="G55" s="196">
        <v>0</v>
      </c>
      <c r="H55" s="29"/>
      <c r="I55" s="28"/>
    </row>
    <row r="56" spans="1:9" ht="33" customHeight="1">
      <c r="A56" s="542" t="s">
        <v>872</v>
      </c>
      <c r="B56" s="543"/>
      <c r="C56" s="308">
        <v>50</v>
      </c>
      <c r="D56" s="196">
        <v>0</v>
      </c>
      <c r="E56" s="196">
        <v>0</v>
      </c>
      <c r="F56" s="196">
        <v>0</v>
      </c>
      <c r="G56" s="196">
        <v>0</v>
      </c>
      <c r="H56" s="29"/>
      <c r="I56" s="28"/>
    </row>
    <row r="57" spans="1:9" ht="33" customHeight="1">
      <c r="A57" s="542" t="s">
        <v>873</v>
      </c>
      <c r="B57" s="543"/>
      <c r="C57" s="308">
        <v>51</v>
      </c>
      <c r="D57" s="196">
        <v>0</v>
      </c>
      <c r="E57" s="196">
        <v>0</v>
      </c>
      <c r="F57" s="196">
        <v>0</v>
      </c>
      <c r="G57" s="198">
        <v>0</v>
      </c>
      <c r="H57" s="29"/>
      <c r="I57" s="28"/>
    </row>
    <row r="58" spans="1:9" ht="33" customHeight="1">
      <c r="A58" s="542" t="s">
        <v>982</v>
      </c>
      <c r="B58" s="543"/>
      <c r="C58" s="308">
        <v>52</v>
      </c>
      <c r="D58" s="196">
        <v>4</v>
      </c>
      <c r="E58" s="196">
        <v>4</v>
      </c>
      <c r="F58" s="196">
        <v>0</v>
      </c>
      <c r="G58" s="196">
        <v>0</v>
      </c>
      <c r="H58" s="29"/>
      <c r="I58" s="28"/>
    </row>
    <row r="59" spans="1:9" ht="33" customHeight="1">
      <c r="A59" s="542" t="s">
        <v>874</v>
      </c>
      <c r="B59" s="543"/>
      <c r="C59" s="308">
        <v>53</v>
      </c>
      <c r="D59" s="196">
        <v>0</v>
      </c>
      <c r="E59" s="196">
        <v>0</v>
      </c>
      <c r="F59" s="196">
        <v>0</v>
      </c>
      <c r="G59" s="196">
        <v>0</v>
      </c>
      <c r="H59" s="29"/>
      <c r="I59" s="28"/>
    </row>
    <row r="60" spans="1:9" ht="33" customHeight="1">
      <c r="A60" s="555" t="s">
        <v>29</v>
      </c>
      <c r="B60" s="555"/>
      <c r="C60" s="308">
        <v>54</v>
      </c>
      <c r="D60" s="198">
        <v>0</v>
      </c>
      <c r="E60" s="198">
        <v>0</v>
      </c>
      <c r="F60" s="198">
        <v>0</v>
      </c>
      <c r="G60" s="198">
        <v>0</v>
      </c>
      <c r="H60" s="29"/>
      <c r="I60" s="28"/>
    </row>
    <row r="61" spans="1:9" ht="33" customHeight="1">
      <c r="A61" s="542" t="s">
        <v>776</v>
      </c>
      <c r="B61" s="543"/>
      <c r="C61" s="308">
        <v>55</v>
      </c>
      <c r="D61" s="196">
        <v>0</v>
      </c>
      <c r="E61" s="196">
        <v>0</v>
      </c>
      <c r="F61" s="196">
        <v>0</v>
      </c>
      <c r="G61" s="196">
        <v>0</v>
      </c>
      <c r="H61" s="29"/>
      <c r="I61" s="28"/>
    </row>
    <row r="62" spans="1:9" ht="33" customHeight="1">
      <c r="A62" s="542" t="s">
        <v>52</v>
      </c>
      <c r="B62" s="543"/>
      <c r="C62" s="308">
        <v>56</v>
      </c>
      <c r="D62" s="196">
        <v>0</v>
      </c>
      <c r="E62" s="196">
        <v>0</v>
      </c>
      <c r="F62" s="196">
        <v>0</v>
      </c>
      <c r="G62" s="196">
        <v>0</v>
      </c>
      <c r="H62" s="29"/>
      <c r="I62" s="28"/>
    </row>
    <row r="63" spans="1:9" ht="33" customHeight="1">
      <c r="A63" s="548" t="s">
        <v>875</v>
      </c>
      <c r="B63" s="549"/>
      <c r="C63" s="308">
        <v>57</v>
      </c>
      <c r="D63" s="196">
        <v>0</v>
      </c>
      <c r="E63" s="196">
        <v>0</v>
      </c>
      <c r="F63" s="196">
        <v>0</v>
      </c>
      <c r="G63" s="196">
        <v>0</v>
      </c>
      <c r="H63" s="30"/>
      <c r="I63" s="28"/>
    </row>
    <row r="64" spans="1:9" ht="33" customHeight="1">
      <c r="A64" s="573" t="s">
        <v>876</v>
      </c>
      <c r="B64" s="573"/>
      <c r="C64" s="308">
        <v>58</v>
      </c>
      <c r="D64" s="196">
        <v>0</v>
      </c>
      <c r="E64" s="196">
        <v>0</v>
      </c>
      <c r="F64" s="196">
        <v>0</v>
      </c>
      <c r="G64" s="196">
        <v>0</v>
      </c>
      <c r="H64" s="30"/>
      <c r="I64" s="28"/>
    </row>
    <row r="65" spans="1:9" ht="33" customHeight="1">
      <c r="A65" s="559" t="s">
        <v>877</v>
      </c>
      <c r="B65" s="560"/>
      <c r="C65" s="308">
        <v>59</v>
      </c>
      <c r="D65" s="196">
        <v>0</v>
      </c>
      <c r="E65" s="196">
        <v>0</v>
      </c>
      <c r="F65" s="196">
        <v>0</v>
      </c>
      <c r="G65" s="196">
        <v>0</v>
      </c>
      <c r="H65" s="30"/>
      <c r="I65" s="28"/>
    </row>
    <row r="66" spans="1:9" ht="33" customHeight="1">
      <c r="A66" s="546" t="s">
        <v>878</v>
      </c>
      <c r="B66" s="547"/>
      <c r="C66" s="308">
        <v>60</v>
      </c>
      <c r="D66" s="196">
        <v>0</v>
      </c>
      <c r="E66" s="196">
        <v>0</v>
      </c>
      <c r="F66" s="196">
        <v>0</v>
      </c>
      <c r="G66" s="196">
        <v>0</v>
      </c>
      <c r="H66" s="30"/>
      <c r="I66" s="28"/>
    </row>
    <row r="67" spans="1:9" ht="33" customHeight="1">
      <c r="A67" s="127" t="s">
        <v>24</v>
      </c>
      <c r="B67" s="128"/>
      <c r="C67" s="308">
        <v>61</v>
      </c>
      <c r="D67" s="198">
        <v>0</v>
      </c>
      <c r="E67" s="198">
        <v>0</v>
      </c>
      <c r="F67" s="198">
        <v>0</v>
      </c>
      <c r="G67" s="198">
        <v>0</v>
      </c>
      <c r="H67" s="30"/>
      <c r="I67" s="28"/>
    </row>
    <row r="68" spans="1:9" ht="33" customHeight="1">
      <c r="A68" s="546" t="s">
        <v>25</v>
      </c>
      <c r="B68" s="547"/>
      <c r="C68" s="308">
        <v>62</v>
      </c>
      <c r="D68" s="198">
        <v>0</v>
      </c>
      <c r="E68" s="198">
        <v>0</v>
      </c>
      <c r="F68" s="198">
        <v>0</v>
      </c>
      <c r="G68" s="198">
        <v>0</v>
      </c>
      <c r="H68" s="30"/>
      <c r="I68" s="28"/>
    </row>
    <row r="69" spans="1:9" ht="64.5" customHeight="1">
      <c r="A69" s="556" t="s">
        <v>190</v>
      </c>
      <c r="B69" s="557"/>
      <c r="C69" s="308">
        <v>63</v>
      </c>
      <c r="D69" s="196">
        <v>0</v>
      </c>
      <c r="E69" s="196">
        <v>0</v>
      </c>
      <c r="F69" s="196">
        <v>0</v>
      </c>
      <c r="G69" s="196">
        <v>0</v>
      </c>
      <c r="H69" s="30"/>
      <c r="I69" s="28"/>
    </row>
    <row r="70" spans="1:9" ht="33" customHeight="1">
      <c r="A70" s="544" t="s">
        <v>30</v>
      </c>
      <c r="B70" s="545"/>
      <c r="C70" s="308">
        <v>64</v>
      </c>
      <c r="D70" s="196">
        <v>0</v>
      </c>
      <c r="E70" s="196">
        <v>0</v>
      </c>
      <c r="F70" s="196">
        <v>0</v>
      </c>
      <c r="G70" s="196">
        <v>0</v>
      </c>
      <c r="H70" s="30"/>
      <c r="I70" s="28"/>
    </row>
    <row r="71" spans="1:9" ht="33" customHeight="1">
      <c r="A71" s="556" t="s">
        <v>191</v>
      </c>
      <c r="B71" s="557"/>
      <c r="C71" s="308">
        <v>65</v>
      </c>
      <c r="D71" s="196">
        <v>0</v>
      </c>
      <c r="E71" s="196">
        <v>0</v>
      </c>
      <c r="F71" s="196">
        <v>0</v>
      </c>
      <c r="G71" s="196">
        <v>0</v>
      </c>
      <c r="H71" s="30"/>
      <c r="I71" s="28"/>
    </row>
    <row r="72" spans="1:9" ht="33" customHeight="1">
      <c r="A72" s="558" t="s">
        <v>197</v>
      </c>
      <c r="B72" s="547"/>
      <c r="C72" s="308">
        <v>66</v>
      </c>
      <c r="D72" s="196">
        <v>0</v>
      </c>
      <c r="E72" s="196">
        <v>0</v>
      </c>
      <c r="F72" s="196">
        <v>0</v>
      </c>
      <c r="G72" s="196">
        <v>0</v>
      </c>
      <c r="H72" s="30"/>
      <c r="I72" s="28"/>
    </row>
    <row r="73" spans="1:9" ht="54.75" customHeight="1">
      <c r="A73" s="546" t="s">
        <v>50</v>
      </c>
      <c r="B73" s="547"/>
      <c r="C73" s="308">
        <v>67</v>
      </c>
      <c r="D73" s="196">
        <v>0</v>
      </c>
      <c r="E73" s="196">
        <v>0</v>
      </c>
      <c r="F73" s="196">
        <v>0</v>
      </c>
      <c r="G73" s="196">
        <v>0</v>
      </c>
      <c r="H73" s="30"/>
      <c r="I73" s="28"/>
    </row>
    <row r="74" spans="1:9" ht="60" customHeight="1">
      <c r="A74" s="546" t="s">
        <v>51</v>
      </c>
      <c r="B74" s="547"/>
      <c r="C74" s="308">
        <v>68</v>
      </c>
      <c r="D74" s="196">
        <v>0</v>
      </c>
      <c r="E74" s="196">
        <v>0</v>
      </c>
      <c r="F74" s="196">
        <v>0</v>
      </c>
      <c r="G74" s="196">
        <v>0</v>
      </c>
      <c r="H74" s="30"/>
      <c r="I74" s="28"/>
    </row>
    <row r="75" spans="1:9" ht="33" customHeight="1">
      <c r="A75" s="126" t="s">
        <v>939</v>
      </c>
      <c r="B75" s="129"/>
      <c r="C75" s="308">
        <v>69</v>
      </c>
      <c r="D75" s="196">
        <v>16</v>
      </c>
      <c r="E75" s="196">
        <v>10</v>
      </c>
      <c r="F75" s="196">
        <v>2</v>
      </c>
      <c r="G75" s="196">
        <v>0</v>
      </c>
      <c r="H75" s="30"/>
      <c r="I75" s="28"/>
    </row>
    <row r="76" spans="1:9" ht="48" customHeight="1">
      <c r="A76" s="561" t="s">
        <v>56</v>
      </c>
      <c r="B76" s="562"/>
      <c r="C76" s="308">
        <v>70</v>
      </c>
      <c r="D76" s="196">
        <v>45</v>
      </c>
      <c r="E76" s="196">
        <v>34</v>
      </c>
      <c r="F76" s="196">
        <v>6</v>
      </c>
      <c r="G76" s="196">
        <v>0</v>
      </c>
      <c r="H76" s="30"/>
      <c r="I76" s="28"/>
    </row>
    <row r="77" spans="1:9" ht="50.25" customHeight="1">
      <c r="A77" s="241" t="s">
        <v>46</v>
      </c>
      <c r="B77" s="130"/>
      <c r="C77" s="131"/>
      <c r="D77" s="108"/>
      <c r="E77" s="108"/>
      <c r="F77" s="108"/>
      <c r="G77" s="108"/>
      <c r="H77" s="30"/>
      <c r="I77" s="28"/>
    </row>
    <row r="78" spans="1:9" ht="42" customHeight="1">
      <c r="A78" s="239" t="s">
        <v>192</v>
      </c>
      <c r="B78" s="130"/>
      <c r="C78" s="132"/>
      <c r="D78" s="108"/>
      <c r="E78" s="108"/>
      <c r="F78" s="108"/>
      <c r="G78" s="108"/>
      <c r="H78" s="30"/>
      <c r="I78" s="28"/>
    </row>
    <row r="79" spans="1:9" ht="33" customHeight="1">
      <c r="A79" s="239" t="s">
        <v>193</v>
      </c>
      <c r="C79" s="31"/>
      <c r="D79" s="15"/>
      <c r="E79" s="15"/>
      <c r="F79" s="15"/>
      <c r="G79" s="15"/>
      <c r="H79" s="30"/>
      <c r="I79" s="28"/>
    </row>
    <row r="80" ht="33" customHeight="1">
      <c r="A80" s="240" t="s">
        <v>194</v>
      </c>
    </row>
    <row r="81" ht="33" customHeight="1">
      <c r="A81" s="240" t="s">
        <v>195</v>
      </c>
    </row>
    <row r="82" ht="33" customHeight="1">
      <c r="A82" s="240" t="s">
        <v>196</v>
      </c>
    </row>
  </sheetData>
  <sheetProtection selectLockedCells="1" selectUnlockedCells="1"/>
  <mergeCells count="65">
    <mergeCell ref="C2:G2"/>
    <mergeCell ref="A2:B2"/>
    <mergeCell ref="A11:B11"/>
    <mergeCell ref="A12:B12"/>
    <mergeCell ref="A5:B5"/>
    <mergeCell ref="A9:B9"/>
    <mergeCell ref="A10:B10"/>
    <mergeCell ref="A64:B64"/>
    <mergeCell ref="A58:B58"/>
    <mergeCell ref="A56:B56"/>
    <mergeCell ref="A14:B14"/>
    <mergeCell ref="A28:B28"/>
    <mergeCell ref="A51:B51"/>
    <mergeCell ref="A50:B50"/>
    <mergeCell ref="A26:B26"/>
    <mergeCell ref="A21:B21"/>
    <mergeCell ref="A29:A34"/>
    <mergeCell ref="A39:A40"/>
    <mergeCell ref="A43:B43"/>
    <mergeCell ref="A13:B13"/>
    <mergeCell ref="A16:B16"/>
    <mergeCell ref="A23:B23"/>
    <mergeCell ref="A41:B41"/>
    <mergeCell ref="A19:B19"/>
    <mergeCell ref="A37:B37"/>
    <mergeCell ref="A35:A36"/>
    <mergeCell ref="A20:B20"/>
    <mergeCell ref="A18:B18"/>
    <mergeCell ref="A24:B24"/>
    <mergeCell ref="A22:B22"/>
    <mergeCell ref="A76:B76"/>
    <mergeCell ref="A66:B66"/>
    <mergeCell ref="A74:B74"/>
    <mergeCell ref="A69:B69"/>
    <mergeCell ref="A73:B73"/>
    <mergeCell ref="A38:B38"/>
    <mergeCell ref="A60:B60"/>
    <mergeCell ref="A71:B71"/>
    <mergeCell ref="A72:B72"/>
    <mergeCell ref="A65:B65"/>
    <mergeCell ref="A46:B46"/>
    <mergeCell ref="A47:B47"/>
    <mergeCell ref="A42:B42"/>
    <mergeCell ref="A44:B44"/>
    <mergeCell ref="A45:B45"/>
    <mergeCell ref="A57:B57"/>
    <mergeCell ref="A54:B54"/>
    <mergeCell ref="A27:B27"/>
    <mergeCell ref="A6:B6"/>
    <mergeCell ref="A25:B25"/>
    <mergeCell ref="A52:B52"/>
    <mergeCell ref="A17:B17"/>
    <mergeCell ref="A7:B7"/>
    <mergeCell ref="A48:B48"/>
    <mergeCell ref="A8:B8"/>
    <mergeCell ref="A15:B15"/>
    <mergeCell ref="A49:B49"/>
    <mergeCell ref="A59:B59"/>
    <mergeCell ref="A70:B70"/>
    <mergeCell ref="A53:B53"/>
    <mergeCell ref="A68:B68"/>
    <mergeCell ref="A62:B62"/>
    <mergeCell ref="A61:B61"/>
    <mergeCell ref="A63:B63"/>
    <mergeCell ref="A55:B55"/>
  </mergeCells>
  <conditionalFormatting sqref="J8:J12">
    <cfRule type="cellIs" priority="3" dxfId="0" operator="lessThan" stopIfTrue="1">
      <formula>0</formula>
    </cfRule>
  </conditionalFormatting>
  <conditionalFormatting sqref="G38 D61:F63 D45:F59 D7:F24 D26:F38 D25:G25 D41:F42">
    <cfRule type="cellIs" priority="1" dxfId="0" operator="lessThan" stopIfTrue="1">
      <formula>0</formula>
    </cfRule>
  </conditionalFormatting>
  <printOptions/>
  <pageMargins left="1.1811023622047245" right="0" top="0" bottom="0" header="0" footer="0"/>
  <pageSetup fitToHeight="1" fitToWidth="1" horizontalDpi="600" verticalDpi="600" orientation="landscape" paperSize="9" scale="18" r:id="rId2"/>
  <drawing r:id="rId1"/>
</worksheet>
</file>

<file path=xl/worksheets/sheet5.xml><?xml version="1.0" encoding="utf-8"?>
<worksheet xmlns="http://schemas.openxmlformats.org/spreadsheetml/2006/main" xmlns:r="http://schemas.openxmlformats.org/officeDocument/2006/relationships">
  <sheetPr codeName="Лист1">
    <tabColor indexed="26"/>
    <pageSetUpPr fitToPage="1"/>
  </sheetPr>
  <dimension ref="A1:L31"/>
  <sheetViews>
    <sheetView zoomScale="75" zoomScaleNormal="75" zoomScalePageLayoutView="0" workbookViewId="0" topLeftCell="A10">
      <selection activeCell="D29" sqref="D29"/>
    </sheetView>
  </sheetViews>
  <sheetFormatPr defaultColWidth="9.140625" defaultRowHeight="12.75"/>
  <cols>
    <col min="1" max="1" width="60.7109375" style="134" customWidth="1"/>
    <col min="2" max="2" width="4.7109375" style="134" customWidth="1"/>
    <col min="3" max="3" width="15.28125" style="134" customWidth="1"/>
    <col min="4" max="4" width="14.00390625" style="134" customWidth="1"/>
    <col min="5" max="5" width="14.421875" style="134" customWidth="1"/>
    <col min="6" max="6" width="15.7109375" style="134" customWidth="1"/>
    <col min="7" max="7" width="13.28125" style="134" customWidth="1"/>
    <col min="8" max="8" width="15.57421875" style="134" customWidth="1"/>
    <col min="9" max="9" width="13.28125" style="134" customWidth="1"/>
    <col min="10" max="16384" width="9.140625" style="134" customWidth="1"/>
  </cols>
  <sheetData>
    <row r="1" spans="1:12" ht="7.5" customHeight="1">
      <c r="A1" s="133"/>
      <c r="B1" s="133"/>
      <c r="C1" s="133"/>
      <c r="D1" s="133"/>
      <c r="E1" s="133"/>
      <c r="F1" s="133"/>
      <c r="G1" s="133"/>
      <c r="H1" s="133"/>
      <c r="I1" s="133"/>
      <c r="J1" s="133"/>
      <c r="K1" s="133"/>
      <c r="L1" s="133"/>
    </row>
    <row r="2" spans="1:8" ht="12.75">
      <c r="A2" s="135" t="s">
        <v>146</v>
      </c>
      <c r="B2" s="583" t="str">
        <f>IF('Титул ф.1'!D27=0," ",'Титул ф.1'!D27)</f>
        <v>Ульяновский областной суд </v>
      </c>
      <c r="C2" s="584"/>
      <c r="D2" s="584"/>
      <c r="E2" s="584"/>
      <c r="F2" s="584"/>
      <c r="G2" s="585"/>
      <c r="H2" s="136"/>
    </row>
    <row r="3" spans="1:8" ht="12.75" customHeight="1">
      <c r="A3" s="137"/>
      <c r="B3" s="137"/>
      <c r="C3" s="137"/>
      <c r="D3" s="138"/>
      <c r="E3" s="139"/>
      <c r="F3" s="587"/>
      <c r="G3" s="587"/>
      <c r="H3" s="140"/>
    </row>
    <row r="4" spans="1:9" ht="37.5" customHeight="1">
      <c r="A4" s="586" t="s">
        <v>879</v>
      </c>
      <c r="B4" s="586"/>
      <c r="C4" s="586"/>
      <c r="D4" s="586"/>
      <c r="E4" s="586"/>
      <c r="F4" s="586"/>
      <c r="G4" s="586"/>
      <c r="H4" s="586"/>
      <c r="I4" s="586"/>
    </row>
    <row r="5" spans="1:12" ht="25.5" customHeight="1">
      <c r="A5" s="588" t="s">
        <v>888</v>
      </c>
      <c r="B5" s="588"/>
      <c r="C5" s="588"/>
      <c r="D5" s="588"/>
      <c r="E5" s="588"/>
      <c r="F5" s="588"/>
      <c r="G5" s="588"/>
      <c r="H5" s="588"/>
      <c r="I5" s="588"/>
      <c r="J5" s="133"/>
      <c r="K5" s="133"/>
      <c r="L5" s="133"/>
    </row>
    <row r="6" spans="1:10" ht="71.25">
      <c r="A6" s="292" t="s">
        <v>235</v>
      </c>
      <c r="B6" s="201" t="s">
        <v>953</v>
      </c>
      <c r="C6" s="279" t="s">
        <v>880</v>
      </c>
      <c r="D6" s="279" t="s">
        <v>81</v>
      </c>
      <c r="E6" s="279" t="s">
        <v>4</v>
      </c>
      <c r="F6" s="279" t="s">
        <v>241</v>
      </c>
      <c r="G6" s="279" t="s">
        <v>881</v>
      </c>
      <c r="H6" s="279" t="s">
        <v>242</v>
      </c>
      <c r="I6" s="279" t="s">
        <v>882</v>
      </c>
      <c r="J6" s="141"/>
    </row>
    <row r="7" spans="1:9" ht="11.25">
      <c r="A7" s="142" t="s">
        <v>954</v>
      </c>
      <c r="B7" s="143" t="s">
        <v>3</v>
      </c>
      <c r="C7" s="144">
        <v>1</v>
      </c>
      <c r="D7" s="144">
        <v>2</v>
      </c>
      <c r="E7" s="144">
        <v>3</v>
      </c>
      <c r="F7" s="144">
        <v>4</v>
      </c>
      <c r="G7" s="144">
        <v>5</v>
      </c>
      <c r="H7" s="144">
        <v>6</v>
      </c>
      <c r="I7" s="144">
        <v>7</v>
      </c>
    </row>
    <row r="8" spans="1:9" ht="28.5" customHeight="1">
      <c r="A8" s="145" t="s">
        <v>819</v>
      </c>
      <c r="B8" s="144">
        <v>1</v>
      </c>
      <c r="C8" s="309">
        <v>0</v>
      </c>
      <c r="D8" s="309">
        <v>0</v>
      </c>
      <c r="E8" s="309">
        <v>0</v>
      </c>
      <c r="F8" s="309">
        <v>0</v>
      </c>
      <c r="G8" s="309">
        <v>0</v>
      </c>
      <c r="H8" s="309">
        <v>0</v>
      </c>
      <c r="I8" s="309">
        <v>0</v>
      </c>
    </row>
    <row r="9" spans="1:9" ht="45" customHeight="1">
      <c r="A9" s="145" t="s">
        <v>949</v>
      </c>
      <c r="B9" s="144">
        <v>2</v>
      </c>
      <c r="C9" s="309">
        <v>0</v>
      </c>
      <c r="D9" s="309">
        <v>0</v>
      </c>
      <c r="E9" s="309">
        <v>0</v>
      </c>
      <c r="F9" s="309">
        <v>0</v>
      </c>
      <c r="G9" s="309">
        <v>0</v>
      </c>
      <c r="H9" s="309">
        <v>0</v>
      </c>
      <c r="I9" s="309">
        <v>0</v>
      </c>
    </row>
    <row r="10" spans="1:9" ht="30" customHeight="1">
      <c r="A10" s="145" t="s">
        <v>883</v>
      </c>
      <c r="B10" s="144">
        <v>3</v>
      </c>
      <c r="C10" s="309">
        <v>0</v>
      </c>
      <c r="D10" s="309">
        <v>0</v>
      </c>
      <c r="E10" s="309">
        <v>0</v>
      </c>
      <c r="F10" s="309">
        <v>0</v>
      </c>
      <c r="G10" s="309">
        <v>0</v>
      </c>
      <c r="H10" s="309">
        <v>0</v>
      </c>
      <c r="I10" s="309">
        <v>0</v>
      </c>
    </row>
    <row r="11" spans="1:9" ht="45" customHeight="1">
      <c r="A11" s="145" t="s">
        <v>813</v>
      </c>
      <c r="B11" s="144">
        <v>4</v>
      </c>
      <c r="C11" s="309">
        <v>0</v>
      </c>
      <c r="D11" s="309">
        <v>0</v>
      </c>
      <c r="E11" s="309">
        <v>0</v>
      </c>
      <c r="F11" s="309">
        <v>0</v>
      </c>
      <c r="G11" s="309">
        <v>0</v>
      </c>
      <c r="H11" s="309">
        <v>0</v>
      </c>
      <c r="I11" s="309">
        <v>0</v>
      </c>
    </row>
    <row r="12" spans="1:9" ht="30" customHeight="1">
      <c r="A12" s="145" t="s">
        <v>814</v>
      </c>
      <c r="B12" s="144">
        <v>5</v>
      </c>
      <c r="C12" s="309">
        <v>0</v>
      </c>
      <c r="D12" s="309">
        <v>0</v>
      </c>
      <c r="E12" s="309">
        <v>0</v>
      </c>
      <c r="F12" s="309">
        <v>0</v>
      </c>
      <c r="G12" s="309">
        <v>0</v>
      </c>
      <c r="H12" s="309">
        <v>0</v>
      </c>
      <c r="I12" s="309">
        <v>0</v>
      </c>
    </row>
    <row r="13" spans="1:9" ht="16.5" customHeight="1">
      <c r="A13" s="145" t="s">
        <v>892</v>
      </c>
      <c r="B13" s="144">
        <v>6</v>
      </c>
      <c r="C13" s="309">
        <v>0</v>
      </c>
      <c r="D13" s="309">
        <v>0</v>
      </c>
      <c r="E13" s="309">
        <v>0</v>
      </c>
      <c r="F13" s="309">
        <v>0</v>
      </c>
      <c r="G13" s="309">
        <v>0</v>
      </c>
      <c r="H13" s="309">
        <v>0</v>
      </c>
      <c r="I13" s="309">
        <v>0</v>
      </c>
    </row>
    <row r="14" spans="1:9" ht="15.75" customHeight="1">
      <c r="A14" s="145" t="s">
        <v>893</v>
      </c>
      <c r="B14" s="144">
        <v>7</v>
      </c>
      <c r="C14" s="309">
        <v>0</v>
      </c>
      <c r="D14" s="309">
        <v>0</v>
      </c>
      <c r="E14" s="309">
        <v>0</v>
      </c>
      <c r="F14" s="309">
        <v>0</v>
      </c>
      <c r="G14" s="309">
        <v>0</v>
      </c>
      <c r="H14" s="309">
        <v>0</v>
      </c>
      <c r="I14" s="309">
        <v>0</v>
      </c>
    </row>
    <row r="15" spans="1:9" ht="21" customHeight="1">
      <c r="A15" s="293" t="s">
        <v>887</v>
      </c>
      <c r="B15" s="144">
        <v>8</v>
      </c>
      <c r="C15" s="309">
        <v>0</v>
      </c>
      <c r="D15" s="309">
        <v>0</v>
      </c>
      <c r="E15" s="309">
        <v>0</v>
      </c>
      <c r="F15" s="309">
        <v>0</v>
      </c>
      <c r="G15" s="309">
        <v>0</v>
      </c>
      <c r="H15" s="309">
        <v>0</v>
      </c>
      <c r="I15" s="309">
        <v>0</v>
      </c>
    </row>
    <row r="16" spans="1:9" ht="16.5" customHeight="1">
      <c r="A16" s="145" t="s">
        <v>236</v>
      </c>
      <c r="B16" s="144">
        <v>9</v>
      </c>
      <c r="C16" s="309">
        <v>0</v>
      </c>
      <c r="D16" s="309">
        <v>0</v>
      </c>
      <c r="E16" s="309">
        <v>0</v>
      </c>
      <c r="F16" s="309">
        <v>0</v>
      </c>
      <c r="G16" s="309">
        <v>0</v>
      </c>
      <c r="H16" s="309">
        <v>0</v>
      </c>
      <c r="I16" s="309">
        <v>0</v>
      </c>
    </row>
    <row r="18" spans="1:9" ht="26.25" customHeight="1">
      <c r="A18" s="580" t="s">
        <v>1</v>
      </c>
      <c r="B18" s="580"/>
      <c r="C18" s="580"/>
      <c r="D18" s="580"/>
      <c r="E18" s="580"/>
      <c r="F18" s="146"/>
      <c r="G18" s="147"/>
      <c r="H18" s="147"/>
      <c r="I18" s="147"/>
    </row>
    <row r="19" spans="1:10" ht="51">
      <c r="A19" s="292" t="s">
        <v>115</v>
      </c>
      <c r="B19" s="154" t="s">
        <v>116</v>
      </c>
      <c r="C19" s="211" t="s">
        <v>158</v>
      </c>
      <c r="D19" s="211" t="s">
        <v>817</v>
      </c>
      <c r="E19" s="211" t="s">
        <v>818</v>
      </c>
      <c r="F19" s="211" t="s">
        <v>159</v>
      </c>
      <c r="G19" s="211" t="s">
        <v>160</v>
      </c>
      <c r="H19" s="211" t="s">
        <v>975</v>
      </c>
      <c r="I19" s="141"/>
      <c r="J19" s="141"/>
    </row>
    <row r="20" spans="1:10" ht="11.25">
      <c r="A20" s="148" t="s">
        <v>954</v>
      </c>
      <c r="B20" s="149"/>
      <c r="C20" s="210">
        <v>1</v>
      </c>
      <c r="D20" s="210">
        <v>2</v>
      </c>
      <c r="E20" s="210">
        <v>3</v>
      </c>
      <c r="F20" s="210">
        <v>4</v>
      </c>
      <c r="G20" s="210">
        <v>5</v>
      </c>
      <c r="H20" s="210">
        <v>6</v>
      </c>
      <c r="I20" s="150"/>
      <c r="J20" s="150"/>
    </row>
    <row r="21" spans="1:8" ht="18.75" customHeight="1">
      <c r="A21" s="291" t="s">
        <v>974</v>
      </c>
      <c r="B21" s="151">
        <v>1</v>
      </c>
      <c r="C21" s="309">
        <v>3</v>
      </c>
      <c r="D21" s="309">
        <v>1</v>
      </c>
      <c r="E21" s="309">
        <v>2</v>
      </c>
      <c r="F21" s="309">
        <v>0</v>
      </c>
      <c r="G21" s="309">
        <v>0</v>
      </c>
      <c r="H21" s="309">
        <v>0</v>
      </c>
    </row>
    <row r="22" ht="12.75">
      <c r="B22" s="136"/>
    </row>
    <row r="23" spans="1:9" ht="41.25" customHeight="1">
      <c r="A23" s="581" t="s">
        <v>0</v>
      </c>
      <c r="B23" s="581"/>
      <c r="C23" s="581"/>
      <c r="D23" s="581"/>
      <c r="E23" s="152"/>
      <c r="F23" s="582"/>
      <c r="G23" s="582"/>
      <c r="H23" s="582"/>
      <c r="I23" s="582"/>
    </row>
    <row r="24" ht="8.25" customHeight="1"/>
    <row r="25" spans="1:9" ht="22.5">
      <c r="A25" s="292" t="s">
        <v>115</v>
      </c>
      <c r="B25" s="154" t="s">
        <v>116</v>
      </c>
      <c r="C25" s="153" t="s">
        <v>976</v>
      </c>
      <c r="D25" s="153" t="s">
        <v>977</v>
      </c>
      <c r="E25" s="117"/>
      <c r="F25" s="270"/>
      <c r="G25" s="271"/>
      <c r="H25" s="272"/>
      <c r="I25" s="272"/>
    </row>
    <row r="26" spans="1:10" ht="10.5" customHeight="1">
      <c r="A26" s="155" t="s">
        <v>954</v>
      </c>
      <c r="B26" s="156"/>
      <c r="C26" s="99">
        <v>1</v>
      </c>
      <c r="D26" s="99">
        <v>2</v>
      </c>
      <c r="E26" s="157"/>
      <c r="F26" s="272"/>
      <c r="G26" s="273"/>
      <c r="H26" s="274"/>
      <c r="I26" s="274"/>
      <c r="J26" s="150"/>
    </row>
    <row r="27" spans="1:9" ht="27" customHeight="1">
      <c r="A27" s="158" t="s">
        <v>978</v>
      </c>
      <c r="B27" s="159">
        <v>1</v>
      </c>
      <c r="C27" s="309">
        <v>0</v>
      </c>
      <c r="D27" s="309">
        <v>0</v>
      </c>
      <c r="E27" s="64"/>
      <c r="F27" s="275"/>
      <c r="G27" s="276"/>
      <c r="H27" s="277"/>
      <c r="I27" s="277"/>
    </row>
    <row r="28" spans="1:9" ht="25.5">
      <c r="A28" s="158" t="s">
        <v>79</v>
      </c>
      <c r="B28" s="159">
        <v>2</v>
      </c>
      <c r="C28" s="309">
        <v>0</v>
      </c>
      <c r="D28" s="309">
        <v>0</v>
      </c>
      <c r="E28" s="64"/>
      <c r="F28" s="275"/>
      <c r="G28" s="276"/>
      <c r="H28" s="278"/>
      <c r="I28" s="278"/>
    </row>
    <row r="29" spans="1:9" ht="25.5">
      <c r="A29" s="160" t="s">
        <v>884</v>
      </c>
      <c r="B29" s="151">
        <v>3</v>
      </c>
      <c r="C29" s="309">
        <v>0</v>
      </c>
      <c r="D29" s="309">
        <v>0</v>
      </c>
      <c r="F29" s="275"/>
      <c r="G29" s="276"/>
      <c r="H29" s="278"/>
      <c r="I29" s="278"/>
    </row>
    <row r="30" spans="6:9" ht="15">
      <c r="F30" s="275"/>
      <c r="G30" s="276"/>
      <c r="H30" s="278"/>
      <c r="I30" s="278"/>
    </row>
    <row r="31" spans="6:9" ht="15">
      <c r="F31" s="275"/>
      <c r="G31" s="276"/>
      <c r="H31" s="278"/>
      <c r="I31" s="278"/>
    </row>
  </sheetData>
  <sheetProtection selectLockedCells="1" selectUnlockedCells="1"/>
  <mergeCells count="7">
    <mergeCell ref="A18:E18"/>
    <mergeCell ref="A23:D23"/>
    <mergeCell ref="F23:I23"/>
    <mergeCell ref="B2:G2"/>
    <mergeCell ref="A4:I4"/>
    <mergeCell ref="F3:G3"/>
    <mergeCell ref="A5:I5"/>
  </mergeCells>
  <conditionalFormatting sqref="C8:I16 C27:D29">
    <cfRule type="cellIs" priority="2" dxfId="0" operator="lessThan" stopIfTrue="1">
      <formula>0</formula>
    </cfRule>
  </conditionalFormatting>
  <conditionalFormatting sqref="C21:H21">
    <cfRule type="cellIs" priority="1" dxfId="0" operator="lessThan" stopIfTrue="1">
      <formula>0</formula>
    </cfRule>
  </conditionalFormatting>
  <printOptions/>
  <pageMargins left="0.85" right="0.27" top="0.29" bottom="0.26" header="0.27" footer="0.26"/>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codeName="Лист2">
    <tabColor indexed="26"/>
  </sheetPr>
  <dimension ref="A2:R60"/>
  <sheetViews>
    <sheetView zoomScale="68" zoomScaleNormal="68" zoomScaleSheetLayoutView="75" zoomScalePageLayoutView="0" workbookViewId="0" topLeftCell="A34">
      <selection activeCell="G48" sqref="G48"/>
    </sheetView>
  </sheetViews>
  <sheetFormatPr defaultColWidth="9.140625" defaultRowHeight="12.75"/>
  <cols>
    <col min="1" max="1" width="54.00390625" style="133" customWidth="1"/>
    <col min="2" max="2" width="4.57421875" style="133" customWidth="1"/>
    <col min="3" max="3" width="15.28125" style="133" customWidth="1"/>
    <col min="4" max="4" width="14.8515625" style="133" customWidth="1"/>
    <col min="5" max="5" width="15.7109375" style="133" customWidth="1"/>
    <col min="6" max="6" width="13.57421875" style="133" customWidth="1"/>
    <col min="7" max="7" width="15.28125" style="133" customWidth="1"/>
    <col min="8" max="8" width="17.57421875" style="133" customWidth="1"/>
    <col min="9" max="9" width="17.00390625" style="133" customWidth="1"/>
    <col min="10" max="10" width="16.8515625" style="133" customWidth="1"/>
    <col min="11" max="11" width="14.8515625" style="133" customWidth="1"/>
    <col min="12" max="12" width="17.57421875" style="133" customWidth="1"/>
    <col min="13" max="13" width="16.421875" style="133" customWidth="1"/>
    <col min="14" max="14" width="15.57421875" style="133" customWidth="1"/>
    <col min="15" max="15" width="9.8515625" style="133" customWidth="1"/>
    <col min="16" max="16384" width="9.140625" style="133" customWidth="1"/>
  </cols>
  <sheetData>
    <row r="1" ht="6.75" customHeight="1"/>
    <row r="2" spans="1:18" s="164" customFormat="1" ht="17.25" customHeight="1">
      <c r="A2" s="135" t="s">
        <v>146</v>
      </c>
      <c r="B2" s="135"/>
      <c r="C2" s="135"/>
      <c r="D2" s="135"/>
      <c r="E2" s="599" t="str">
        <f>IF('Титул ф.1'!D27=0," ",'Титул ф.1'!D27)</f>
        <v>Ульяновский областной суд </v>
      </c>
      <c r="F2" s="600"/>
      <c r="G2" s="600"/>
      <c r="H2" s="600"/>
      <c r="I2" s="600"/>
      <c r="J2" s="601"/>
      <c r="K2" s="161"/>
      <c r="L2" s="161"/>
      <c r="M2" s="161"/>
      <c r="N2" s="161"/>
      <c r="O2" s="136"/>
      <c r="P2" s="136"/>
      <c r="Q2" s="162"/>
      <c r="R2" s="163"/>
    </row>
    <row r="3" spans="1:18" s="164" customFormat="1" ht="43.5" customHeight="1">
      <c r="A3" s="622" t="s">
        <v>137</v>
      </c>
      <c r="B3" s="622"/>
      <c r="C3" s="622"/>
      <c r="D3" s="622"/>
      <c r="E3" s="622"/>
      <c r="F3" s="622"/>
      <c r="G3" s="622"/>
      <c r="H3" s="622"/>
      <c r="I3" s="622"/>
      <c r="J3" s="622"/>
      <c r="K3" s="622"/>
      <c r="L3" s="622"/>
      <c r="M3" s="139"/>
      <c r="N3" s="139"/>
      <c r="O3" s="136"/>
      <c r="P3" s="165"/>
      <c r="Q3" s="166"/>
      <c r="R3" s="136"/>
    </row>
    <row r="4" spans="1:12" ht="16.5" customHeight="1">
      <c r="A4" s="623" t="s">
        <v>778</v>
      </c>
      <c r="B4" s="623"/>
      <c r="C4" s="623"/>
      <c r="D4" s="623"/>
      <c r="E4" s="623"/>
      <c r="F4" s="623"/>
      <c r="G4" s="623"/>
      <c r="H4" s="623"/>
      <c r="I4" s="623"/>
      <c r="J4" s="623"/>
      <c r="K4" s="623"/>
      <c r="L4" s="623"/>
    </row>
    <row r="5" spans="1:14" ht="15" customHeight="1">
      <c r="A5" s="594" t="s">
        <v>115</v>
      </c>
      <c r="B5" s="611" t="s">
        <v>953</v>
      </c>
      <c r="C5" s="589" t="s">
        <v>38</v>
      </c>
      <c r="D5" s="604"/>
      <c r="E5" s="604"/>
      <c r="F5" s="604"/>
      <c r="G5" s="604"/>
      <c r="H5" s="604"/>
      <c r="I5" s="604"/>
      <c r="J5" s="604"/>
      <c r="K5" s="604"/>
      <c r="L5" s="604"/>
      <c r="M5" s="604"/>
      <c r="N5" s="590"/>
    </row>
    <row r="6" spans="1:14" ht="15" customHeight="1">
      <c r="A6" s="595"/>
      <c r="B6" s="617"/>
      <c r="C6" s="589" t="s">
        <v>965</v>
      </c>
      <c r="D6" s="604"/>
      <c r="E6" s="604"/>
      <c r="F6" s="604"/>
      <c r="G6" s="604"/>
      <c r="H6" s="590"/>
      <c r="I6" s="589" t="s">
        <v>966</v>
      </c>
      <c r="J6" s="604"/>
      <c r="K6" s="604"/>
      <c r="L6" s="590"/>
      <c r="M6" s="618" t="s">
        <v>766</v>
      </c>
      <c r="N6" s="619"/>
    </row>
    <row r="7" spans="1:14" ht="15" customHeight="1">
      <c r="A7" s="595"/>
      <c r="B7" s="617"/>
      <c r="C7" s="591" t="s">
        <v>769</v>
      </c>
      <c r="D7" s="589" t="s">
        <v>885</v>
      </c>
      <c r="E7" s="604"/>
      <c r="F7" s="604"/>
      <c r="G7" s="590"/>
      <c r="H7" s="591" t="s">
        <v>770</v>
      </c>
      <c r="I7" s="589" t="s">
        <v>967</v>
      </c>
      <c r="J7" s="590"/>
      <c r="K7" s="593" t="s">
        <v>253</v>
      </c>
      <c r="L7" s="590"/>
      <c r="M7" s="620"/>
      <c r="N7" s="621"/>
    </row>
    <row r="8" spans="1:14" ht="15" customHeight="1">
      <c r="A8" s="595"/>
      <c r="B8" s="617"/>
      <c r="C8" s="595"/>
      <c r="D8" s="591" t="s">
        <v>968</v>
      </c>
      <c r="E8" s="591" t="s">
        <v>890</v>
      </c>
      <c r="F8" s="589" t="s">
        <v>886</v>
      </c>
      <c r="G8" s="590"/>
      <c r="H8" s="595"/>
      <c r="I8" s="591" t="s">
        <v>891</v>
      </c>
      <c r="J8" s="591" t="s">
        <v>58</v>
      </c>
      <c r="K8" s="591" t="s">
        <v>891</v>
      </c>
      <c r="L8" s="591" t="s">
        <v>47</v>
      </c>
      <c r="M8" s="591" t="s">
        <v>767</v>
      </c>
      <c r="N8" s="591" t="s">
        <v>768</v>
      </c>
    </row>
    <row r="9" spans="1:14" ht="45" customHeight="1">
      <c r="A9" s="592"/>
      <c r="B9" s="612"/>
      <c r="C9" s="592"/>
      <c r="D9" s="592"/>
      <c r="E9" s="592"/>
      <c r="F9" s="217" t="s">
        <v>59</v>
      </c>
      <c r="G9" s="222" t="s">
        <v>60</v>
      </c>
      <c r="H9" s="592"/>
      <c r="I9" s="592"/>
      <c r="J9" s="592"/>
      <c r="K9" s="592"/>
      <c r="L9" s="592"/>
      <c r="M9" s="592"/>
      <c r="N9" s="592"/>
    </row>
    <row r="10" spans="1:14" ht="15" customHeight="1">
      <c r="A10" s="224"/>
      <c r="B10" s="310"/>
      <c r="C10" s="169">
        <v>1</v>
      </c>
      <c r="D10" s="169">
        <v>2</v>
      </c>
      <c r="E10" s="169">
        <v>3</v>
      </c>
      <c r="F10" s="169">
        <v>4</v>
      </c>
      <c r="G10" s="169">
        <v>5</v>
      </c>
      <c r="H10" s="169">
        <v>6</v>
      </c>
      <c r="I10" s="169">
        <v>7</v>
      </c>
      <c r="J10" s="169">
        <v>8</v>
      </c>
      <c r="K10" s="169">
        <v>9</v>
      </c>
      <c r="L10" s="169">
        <v>10</v>
      </c>
      <c r="M10" s="169">
        <v>11</v>
      </c>
      <c r="N10" s="169">
        <v>12</v>
      </c>
    </row>
    <row r="11" spans="1:14" ht="21" customHeight="1">
      <c r="A11" s="202" t="s">
        <v>969</v>
      </c>
      <c r="B11" s="169">
        <v>1</v>
      </c>
      <c r="C11" s="330"/>
      <c r="D11" s="330"/>
      <c r="E11" s="330"/>
      <c r="F11" s="330"/>
      <c r="G11" s="330"/>
      <c r="H11" s="330"/>
      <c r="I11" s="330"/>
      <c r="J11" s="330"/>
      <c r="K11" s="330"/>
      <c r="L11" s="330"/>
      <c r="M11" s="330"/>
      <c r="N11" s="330"/>
    </row>
    <row r="12" spans="1:14" ht="18.75" customHeight="1">
      <c r="A12" s="202" t="s">
        <v>970</v>
      </c>
      <c r="B12" s="169">
        <v>2</v>
      </c>
      <c r="C12" s="330"/>
      <c r="D12" s="330"/>
      <c r="E12" s="330"/>
      <c r="F12" s="330"/>
      <c r="G12" s="330"/>
      <c r="H12" s="330"/>
      <c r="I12" s="330"/>
      <c r="J12" s="330"/>
      <c r="K12" s="330"/>
      <c r="L12" s="330"/>
      <c r="M12" s="330"/>
      <c r="N12" s="330"/>
    </row>
    <row r="13" spans="1:14" ht="18.75" customHeight="1">
      <c r="A13" s="202" t="s">
        <v>971</v>
      </c>
      <c r="B13" s="169">
        <v>3</v>
      </c>
      <c r="C13" s="330"/>
      <c r="D13" s="330"/>
      <c r="E13" s="330"/>
      <c r="F13" s="330"/>
      <c r="G13" s="330"/>
      <c r="H13" s="330"/>
      <c r="I13" s="330"/>
      <c r="J13" s="330"/>
      <c r="K13" s="330"/>
      <c r="L13" s="330"/>
      <c r="M13" s="330"/>
      <c r="N13" s="330"/>
    </row>
    <row r="14" spans="1:14" ht="18.75" customHeight="1">
      <c r="A14" s="202" t="s">
        <v>972</v>
      </c>
      <c r="B14" s="169">
        <v>4</v>
      </c>
      <c r="C14" s="330"/>
      <c r="D14" s="330"/>
      <c r="E14" s="330"/>
      <c r="F14" s="330"/>
      <c r="G14" s="330"/>
      <c r="H14" s="330"/>
      <c r="I14" s="330"/>
      <c r="J14" s="330"/>
      <c r="K14" s="330"/>
      <c r="L14" s="330"/>
      <c r="M14" s="330"/>
      <c r="N14" s="330"/>
    </row>
    <row r="15" spans="1:14" ht="18.75" customHeight="1">
      <c r="A15" s="202" t="s">
        <v>973</v>
      </c>
      <c r="B15" s="169">
        <v>5</v>
      </c>
      <c r="C15" s="330"/>
      <c r="D15" s="330"/>
      <c r="E15" s="330"/>
      <c r="F15" s="330"/>
      <c r="G15" s="330"/>
      <c r="H15" s="330"/>
      <c r="I15" s="330"/>
      <c r="J15" s="330"/>
      <c r="K15" s="330"/>
      <c r="L15" s="330"/>
      <c r="M15" s="330"/>
      <c r="N15" s="330"/>
    </row>
    <row r="16" spans="1:14" ht="18.75" customHeight="1">
      <c r="A16" s="203" t="s">
        <v>245</v>
      </c>
      <c r="B16" s="169">
        <v>6</v>
      </c>
      <c r="C16" s="330"/>
      <c r="D16" s="330"/>
      <c r="E16" s="330"/>
      <c r="F16" s="330"/>
      <c r="G16" s="330"/>
      <c r="H16" s="330"/>
      <c r="I16" s="330"/>
      <c r="J16" s="330"/>
      <c r="K16" s="330"/>
      <c r="L16" s="330"/>
      <c r="M16" s="330"/>
      <c r="N16" s="330"/>
    </row>
    <row r="17" spans="1:14" ht="18.75" customHeight="1">
      <c r="A17" s="203" t="s">
        <v>244</v>
      </c>
      <c r="B17" s="311">
        <v>7</v>
      </c>
      <c r="C17" s="331"/>
      <c r="D17" s="331"/>
      <c r="E17" s="331"/>
      <c r="F17" s="331"/>
      <c r="G17" s="331"/>
      <c r="H17" s="330"/>
      <c r="I17" s="330"/>
      <c r="J17" s="330"/>
      <c r="K17" s="330"/>
      <c r="L17" s="330"/>
      <c r="M17" s="330"/>
      <c r="N17" s="330"/>
    </row>
    <row r="18" spans="1:14" ht="18.75" customHeight="1">
      <c r="A18" s="204" t="s">
        <v>252</v>
      </c>
      <c r="B18" s="311">
        <v>8</v>
      </c>
      <c r="C18" s="331"/>
      <c r="D18" s="331"/>
      <c r="E18" s="331"/>
      <c r="F18" s="331"/>
      <c r="G18" s="331"/>
      <c r="H18" s="330"/>
      <c r="I18" s="330"/>
      <c r="J18" s="330"/>
      <c r="K18" s="330"/>
      <c r="L18" s="330"/>
      <c r="M18" s="330"/>
      <c r="N18" s="330"/>
    </row>
    <row r="19" spans="1:14" ht="45" customHeight="1">
      <c r="A19" s="204" t="s">
        <v>257</v>
      </c>
      <c r="B19" s="311">
        <v>9</v>
      </c>
      <c r="C19" s="331"/>
      <c r="D19" s="331"/>
      <c r="E19" s="331"/>
      <c r="F19" s="331"/>
      <c r="G19" s="331"/>
      <c r="H19" s="330"/>
      <c r="I19" s="330"/>
      <c r="J19" s="330"/>
      <c r="K19" s="330"/>
      <c r="L19" s="330"/>
      <c r="M19" s="330"/>
      <c r="N19" s="330"/>
    </row>
    <row r="20" spans="1:14" ht="31.5" customHeight="1">
      <c r="A20" s="204" t="s">
        <v>243</v>
      </c>
      <c r="B20" s="311">
        <v>10</v>
      </c>
      <c r="C20" s="331"/>
      <c r="D20" s="331"/>
      <c r="E20" s="331"/>
      <c r="F20" s="331"/>
      <c r="G20" s="331"/>
      <c r="H20" s="331"/>
      <c r="I20" s="331"/>
      <c r="J20" s="331"/>
      <c r="K20" s="331"/>
      <c r="L20" s="331"/>
      <c r="M20" s="331"/>
      <c r="N20" s="331"/>
    </row>
    <row r="21" spans="1:12" ht="42.75" customHeight="1">
      <c r="A21" s="614" t="s">
        <v>80</v>
      </c>
      <c r="B21" s="614"/>
      <c r="C21" s="614"/>
      <c r="D21" s="614"/>
      <c r="E21" s="614"/>
      <c r="F21" s="614"/>
      <c r="G21" s="614"/>
      <c r="H21" s="614"/>
      <c r="I21" s="614"/>
      <c r="J21" s="614"/>
      <c r="K21" s="614"/>
      <c r="L21" s="614"/>
    </row>
    <row r="22" spans="1:12" ht="12.75" customHeight="1">
      <c r="A22" s="615" t="s">
        <v>951</v>
      </c>
      <c r="B22" s="615"/>
      <c r="C22" s="615"/>
      <c r="D22" s="615"/>
      <c r="E22" s="615"/>
      <c r="F22" s="615"/>
      <c r="G22" s="615"/>
      <c r="H22" s="615"/>
      <c r="I22" s="615"/>
      <c r="J22" s="615"/>
      <c r="K22" s="615"/>
      <c r="L22" s="615"/>
    </row>
    <row r="23" spans="1:14" ht="19.5" customHeight="1">
      <c r="A23" s="594" t="s">
        <v>115</v>
      </c>
      <c r="B23" s="611" t="s">
        <v>953</v>
      </c>
      <c r="C23" s="589" t="s">
        <v>39</v>
      </c>
      <c r="D23" s="604"/>
      <c r="E23" s="604"/>
      <c r="F23" s="604"/>
      <c r="G23" s="604"/>
      <c r="H23" s="604"/>
      <c r="I23" s="604"/>
      <c r="J23" s="604"/>
      <c r="K23" s="604"/>
      <c r="L23" s="590"/>
      <c r="M23" s="167"/>
      <c r="N23" s="167"/>
    </row>
    <row r="24" spans="1:14" ht="15" customHeight="1">
      <c r="A24" s="595"/>
      <c r="B24" s="617"/>
      <c r="C24" s="589" t="s">
        <v>965</v>
      </c>
      <c r="D24" s="604"/>
      <c r="E24" s="604"/>
      <c r="F24" s="604"/>
      <c r="G24" s="604"/>
      <c r="H24" s="590"/>
      <c r="I24" s="589" t="s">
        <v>966</v>
      </c>
      <c r="J24" s="604"/>
      <c r="K24" s="604"/>
      <c r="L24" s="590"/>
      <c r="M24" s="613"/>
      <c r="N24" s="616"/>
    </row>
    <row r="25" spans="1:14" ht="15.75" customHeight="1">
      <c r="A25" s="595"/>
      <c r="B25" s="617"/>
      <c r="C25" s="221"/>
      <c r="D25" s="589" t="s">
        <v>885</v>
      </c>
      <c r="E25" s="604"/>
      <c r="F25" s="604"/>
      <c r="G25" s="590"/>
      <c r="H25" s="222"/>
      <c r="I25" s="589" t="s">
        <v>967</v>
      </c>
      <c r="J25" s="590"/>
      <c r="K25" s="593" t="s">
        <v>253</v>
      </c>
      <c r="L25" s="590"/>
      <c r="M25" s="613"/>
      <c r="N25" s="616"/>
    </row>
    <row r="26" spans="1:14" ht="15" customHeight="1">
      <c r="A26" s="595"/>
      <c r="B26" s="617"/>
      <c r="C26" s="591" t="s">
        <v>769</v>
      </c>
      <c r="D26" s="591" t="s">
        <v>968</v>
      </c>
      <c r="E26" s="591" t="s">
        <v>890</v>
      </c>
      <c r="F26" s="589" t="s">
        <v>886</v>
      </c>
      <c r="G26" s="590"/>
      <c r="H26" s="591" t="s">
        <v>770</v>
      </c>
      <c r="I26" s="591" t="s">
        <v>891</v>
      </c>
      <c r="J26" s="591" t="s">
        <v>54</v>
      </c>
      <c r="K26" s="591" t="s">
        <v>891</v>
      </c>
      <c r="L26" s="591" t="s">
        <v>49</v>
      </c>
      <c r="M26" s="613"/>
      <c r="N26" s="616"/>
    </row>
    <row r="27" spans="1:14" ht="60" customHeight="1">
      <c r="A27" s="592"/>
      <c r="B27" s="612"/>
      <c r="C27" s="592"/>
      <c r="D27" s="592"/>
      <c r="E27" s="592"/>
      <c r="F27" s="217" t="s">
        <v>59</v>
      </c>
      <c r="G27" s="222" t="s">
        <v>60</v>
      </c>
      <c r="H27" s="592"/>
      <c r="I27" s="592"/>
      <c r="J27" s="592"/>
      <c r="K27" s="592"/>
      <c r="L27" s="592"/>
      <c r="M27" s="613"/>
      <c r="N27" s="616"/>
    </row>
    <row r="28" spans="1:14" ht="15" customHeight="1">
      <c r="A28" s="224"/>
      <c r="B28" s="310"/>
      <c r="C28" s="169">
        <v>1</v>
      </c>
      <c r="D28" s="169">
        <v>2</v>
      </c>
      <c r="E28" s="169">
        <v>3</v>
      </c>
      <c r="F28" s="169">
        <v>4</v>
      </c>
      <c r="G28" s="169">
        <v>5</v>
      </c>
      <c r="H28" s="169">
        <v>6</v>
      </c>
      <c r="I28" s="169">
        <v>7</v>
      </c>
      <c r="J28" s="169">
        <v>8</v>
      </c>
      <c r="K28" s="169">
        <v>9</v>
      </c>
      <c r="L28" s="169">
        <v>10</v>
      </c>
      <c r="M28" s="168"/>
      <c r="N28" s="168"/>
    </row>
    <row r="29" spans="1:14" ht="21.75" customHeight="1">
      <c r="A29" s="205" t="s">
        <v>969</v>
      </c>
      <c r="B29" s="169">
        <v>1</v>
      </c>
      <c r="C29" s="188">
        <v>7</v>
      </c>
      <c r="D29" s="188">
        <v>7</v>
      </c>
      <c r="E29" s="188">
        <v>0</v>
      </c>
      <c r="F29" s="188">
        <v>0</v>
      </c>
      <c r="G29" s="188">
        <v>0</v>
      </c>
      <c r="H29" s="188">
        <v>0</v>
      </c>
      <c r="I29" s="188">
        <v>0</v>
      </c>
      <c r="J29" s="188">
        <v>0</v>
      </c>
      <c r="K29" s="188">
        <v>0</v>
      </c>
      <c r="L29" s="188">
        <v>0</v>
      </c>
      <c r="M29" s="170"/>
      <c r="N29" s="170"/>
    </row>
    <row r="30" spans="1:14" ht="18.75" customHeight="1">
      <c r="A30" s="205" t="s">
        <v>970</v>
      </c>
      <c r="B30" s="169">
        <v>2</v>
      </c>
      <c r="C30" s="188">
        <v>5</v>
      </c>
      <c r="D30" s="188">
        <v>5</v>
      </c>
      <c r="E30" s="188">
        <v>0</v>
      </c>
      <c r="F30" s="188">
        <v>0</v>
      </c>
      <c r="G30" s="188">
        <v>0</v>
      </c>
      <c r="H30" s="188">
        <v>0</v>
      </c>
      <c r="I30" s="188">
        <v>0</v>
      </c>
      <c r="J30" s="188">
        <v>0</v>
      </c>
      <c r="K30" s="188">
        <v>0</v>
      </c>
      <c r="L30" s="188">
        <v>0</v>
      </c>
      <c r="M30" s="170"/>
      <c r="N30" s="170"/>
    </row>
    <row r="31" spans="1:14" ht="18.75" customHeight="1">
      <c r="A31" s="205" t="s">
        <v>971</v>
      </c>
      <c r="B31" s="169">
        <v>3</v>
      </c>
      <c r="C31" s="188">
        <v>2</v>
      </c>
      <c r="D31" s="188">
        <v>2</v>
      </c>
      <c r="E31" s="188">
        <v>0</v>
      </c>
      <c r="F31" s="188">
        <v>0</v>
      </c>
      <c r="G31" s="188">
        <v>0</v>
      </c>
      <c r="H31" s="188">
        <v>0</v>
      </c>
      <c r="I31" s="188">
        <v>0</v>
      </c>
      <c r="J31" s="188">
        <v>0</v>
      </c>
      <c r="K31" s="188">
        <v>0</v>
      </c>
      <c r="L31" s="188">
        <v>0</v>
      </c>
      <c r="M31" s="170"/>
      <c r="N31" s="170"/>
    </row>
    <row r="32" spans="1:14" ht="18.75" customHeight="1">
      <c r="A32" s="205" t="s">
        <v>972</v>
      </c>
      <c r="B32" s="169">
        <v>4</v>
      </c>
      <c r="C32" s="188">
        <v>0</v>
      </c>
      <c r="D32" s="188">
        <v>0</v>
      </c>
      <c r="E32" s="188">
        <v>0</v>
      </c>
      <c r="F32" s="188">
        <v>0</v>
      </c>
      <c r="G32" s="188">
        <v>0</v>
      </c>
      <c r="H32" s="188">
        <v>0</v>
      </c>
      <c r="I32" s="188">
        <v>0</v>
      </c>
      <c r="J32" s="188">
        <v>0</v>
      </c>
      <c r="K32" s="188">
        <v>0</v>
      </c>
      <c r="L32" s="188">
        <v>0</v>
      </c>
      <c r="M32" s="170"/>
      <c r="N32" s="170"/>
    </row>
    <row r="33" spans="1:14" ht="18.75" customHeight="1">
      <c r="A33" s="205" t="s">
        <v>973</v>
      </c>
      <c r="B33" s="169">
        <v>5</v>
      </c>
      <c r="C33" s="188">
        <v>0</v>
      </c>
      <c r="D33" s="188">
        <v>0</v>
      </c>
      <c r="E33" s="188">
        <v>0</v>
      </c>
      <c r="F33" s="188">
        <v>0</v>
      </c>
      <c r="G33" s="188">
        <v>0</v>
      </c>
      <c r="H33" s="188">
        <v>0</v>
      </c>
      <c r="I33" s="188">
        <v>0</v>
      </c>
      <c r="J33" s="188">
        <v>0</v>
      </c>
      <c r="K33" s="188">
        <v>0</v>
      </c>
      <c r="L33" s="190">
        <v>0</v>
      </c>
      <c r="M33" s="170"/>
      <c r="N33" s="170"/>
    </row>
    <row r="34" spans="1:14" ht="18.75" customHeight="1">
      <c r="A34" s="204" t="s">
        <v>245</v>
      </c>
      <c r="B34" s="169">
        <v>6</v>
      </c>
      <c r="C34" s="188">
        <v>1</v>
      </c>
      <c r="D34" s="188">
        <v>1</v>
      </c>
      <c r="E34" s="188">
        <v>0</v>
      </c>
      <c r="F34" s="188">
        <v>0</v>
      </c>
      <c r="G34" s="188">
        <v>0</v>
      </c>
      <c r="H34" s="188">
        <v>0</v>
      </c>
      <c r="I34" s="188">
        <v>0</v>
      </c>
      <c r="J34" s="188">
        <v>0</v>
      </c>
      <c r="K34" s="188">
        <v>0</v>
      </c>
      <c r="L34" s="188">
        <v>0</v>
      </c>
      <c r="M34" s="170"/>
      <c r="N34" s="170"/>
    </row>
    <row r="35" spans="1:14" ht="18.75" customHeight="1">
      <c r="A35" s="204" t="s">
        <v>254</v>
      </c>
      <c r="B35" s="169">
        <v>7</v>
      </c>
      <c r="C35" s="188">
        <v>0</v>
      </c>
      <c r="D35" s="188">
        <v>0</v>
      </c>
      <c r="E35" s="188">
        <v>0</v>
      </c>
      <c r="F35" s="188">
        <v>0</v>
      </c>
      <c r="G35" s="188">
        <v>0</v>
      </c>
      <c r="H35" s="188">
        <v>0</v>
      </c>
      <c r="I35" s="188">
        <v>0</v>
      </c>
      <c r="J35" s="188">
        <v>0</v>
      </c>
      <c r="K35" s="332">
        <v>0</v>
      </c>
      <c r="L35" s="332">
        <v>0</v>
      </c>
      <c r="M35" s="170"/>
      <c r="N35" s="170"/>
    </row>
    <row r="36" spans="1:14" ht="46.5" customHeight="1">
      <c r="A36" s="204" t="s">
        <v>258</v>
      </c>
      <c r="B36" s="169">
        <v>8</v>
      </c>
      <c r="C36" s="188">
        <v>0</v>
      </c>
      <c r="D36" s="188">
        <v>0</v>
      </c>
      <c r="E36" s="188">
        <v>0</v>
      </c>
      <c r="F36" s="188">
        <v>0</v>
      </c>
      <c r="G36" s="188">
        <v>0</v>
      </c>
      <c r="H36" s="188">
        <v>0</v>
      </c>
      <c r="I36" s="188">
        <v>0</v>
      </c>
      <c r="J36" s="188">
        <v>0</v>
      </c>
      <c r="K36" s="188">
        <v>0</v>
      </c>
      <c r="L36" s="188">
        <v>0</v>
      </c>
      <c r="M36" s="170"/>
      <c r="N36" s="170"/>
    </row>
    <row r="37" spans="1:14" ht="30.75" customHeight="1">
      <c r="A37" s="204" t="s">
        <v>243</v>
      </c>
      <c r="B37" s="169">
        <v>9</v>
      </c>
      <c r="C37" s="188">
        <v>0</v>
      </c>
      <c r="D37" s="188">
        <v>0</v>
      </c>
      <c r="E37" s="188">
        <v>0</v>
      </c>
      <c r="F37" s="188">
        <v>0</v>
      </c>
      <c r="G37" s="188">
        <v>0</v>
      </c>
      <c r="H37" s="188">
        <v>0</v>
      </c>
      <c r="I37" s="188">
        <v>0</v>
      </c>
      <c r="J37" s="188">
        <v>0</v>
      </c>
      <c r="K37" s="188">
        <v>0</v>
      </c>
      <c r="L37" s="188">
        <v>0</v>
      </c>
      <c r="M37" s="170"/>
      <c r="N37" s="170"/>
    </row>
    <row r="38" spans="1:14" ht="15.75">
      <c r="A38" s="300" t="s">
        <v>48</v>
      </c>
      <c r="C38" s="206" t="s">
        <v>255</v>
      </c>
      <c r="M38" s="170"/>
      <c r="N38" s="170"/>
    </row>
    <row r="39" spans="1:3" ht="17.25" customHeight="1">
      <c r="A39" s="171"/>
      <c r="C39" s="244" t="s">
        <v>256</v>
      </c>
    </row>
    <row r="40" spans="1:7" ht="72.75" customHeight="1">
      <c r="A40" s="602" t="s">
        <v>200</v>
      </c>
      <c r="B40" s="602"/>
      <c r="C40" s="602"/>
      <c r="D40" s="602"/>
      <c r="E40" s="602"/>
      <c r="F40" s="602"/>
      <c r="G40" s="602"/>
    </row>
    <row r="41" spans="1:7" ht="30" customHeight="1">
      <c r="A41" s="605" t="s">
        <v>115</v>
      </c>
      <c r="B41" s="607" t="s">
        <v>953</v>
      </c>
      <c r="C41" s="609" t="s">
        <v>61</v>
      </c>
      <c r="D41" s="610"/>
      <c r="E41" s="611" t="s">
        <v>55</v>
      </c>
      <c r="F41" s="596" t="s">
        <v>62</v>
      </c>
      <c r="G41" s="603" t="s">
        <v>250</v>
      </c>
    </row>
    <row r="42" spans="1:7" ht="49.5" customHeight="1">
      <c r="A42" s="606"/>
      <c r="B42" s="608"/>
      <c r="C42" s="220" t="s">
        <v>63</v>
      </c>
      <c r="D42" s="169" t="s">
        <v>950</v>
      </c>
      <c r="E42" s="612"/>
      <c r="F42" s="597"/>
      <c r="G42" s="603"/>
    </row>
    <row r="43" spans="1:14" ht="12.75">
      <c r="A43" s="219" t="s">
        <v>954</v>
      </c>
      <c r="B43" s="312"/>
      <c r="C43" s="311">
        <v>1</v>
      </c>
      <c r="D43" s="311">
        <v>2</v>
      </c>
      <c r="E43" s="311">
        <v>3</v>
      </c>
      <c r="F43" s="311">
        <v>4</v>
      </c>
      <c r="G43" s="246">
        <v>5</v>
      </c>
      <c r="N43" s="172"/>
    </row>
    <row r="44" spans="1:7" ht="18.75" customHeight="1">
      <c r="A44" s="173" t="s">
        <v>66</v>
      </c>
      <c r="B44" s="311">
        <v>1</v>
      </c>
      <c r="C44" s="174">
        <v>0</v>
      </c>
      <c r="D44" s="175">
        <v>0</v>
      </c>
      <c r="E44" s="175">
        <v>0</v>
      </c>
      <c r="F44" s="175">
        <v>0</v>
      </c>
      <c r="G44" s="175">
        <v>0</v>
      </c>
    </row>
    <row r="45" spans="1:7" ht="18.75" customHeight="1">
      <c r="A45" s="173" t="s">
        <v>67</v>
      </c>
      <c r="B45" s="311">
        <v>2</v>
      </c>
      <c r="C45" s="177">
        <v>2</v>
      </c>
      <c r="D45" s="176">
        <v>1</v>
      </c>
      <c r="E45" s="176">
        <v>1</v>
      </c>
      <c r="F45" s="176">
        <v>0</v>
      </c>
      <c r="G45" s="175">
        <v>4</v>
      </c>
    </row>
    <row r="46" spans="1:7" ht="18.75" customHeight="1">
      <c r="A46" s="173" t="s">
        <v>69</v>
      </c>
      <c r="B46" s="311">
        <v>3</v>
      </c>
      <c r="C46" s="176">
        <v>1</v>
      </c>
      <c r="D46" s="176">
        <v>0</v>
      </c>
      <c r="E46" s="176">
        <v>0</v>
      </c>
      <c r="F46" s="176">
        <v>0</v>
      </c>
      <c r="G46" s="175">
        <v>1</v>
      </c>
    </row>
    <row r="47" spans="1:7" ht="18.75" customHeight="1">
      <c r="A47" s="173" t="s">
        <v>71</v>
      </c>
      <c r="B47" s="311">
        <v>4</v>
      </c>
      <c r="C47" s="176">
        <v>0</v>
      </c>
      <c r="D47" s="176">
        <v>0</v>
      </c>
      <c r="E47" s="176">
        <v>0</v>
      </c>
      <c r="F47" s="176">
        <v>0</v>
      </c>
      <c r="G47" s="175">
        <v>0</v>
      </c>
    </row>
    <row r="48" spans="1:7" ht="18.75" customHeight="1">
      <c r="A48" s="173" t="s">
        <v>73</v>
      </c>
      <c r="B48" s="311">
        <v>5</v>
      </c>
      <c r="C48" s="176">
        <v>0</v>
      </c>
      <c r="D48" s="176">
        <v>0</v>
      </c>
      <c r="E48" s="176">
        <v>0</v>
      </c>
      <c r="F48" s="176">
        <v>0</v>
      </c>
      <c r="G48" s="175">
        <v>0</v>
      </c>
    </row>
    <row r="49" spans="1:13" ht="6" customHeight="1">
      <c r="A49" s="244"/>
      <c r="B49" s="245"/>
      <c r="C49" s="244"/>
      <c r="D49" s="245"/>
      <c r="E49" s="178"/>
      <c r="F49" s="178"/>
      <c r="G49" s="178"/>
      <c r="H49" s="598"/>
      <c r="I49" s="598"/>
      <c r="J49" s="598"/>
      <c r="K49" s="250"/>
      <c r="L49" s="251"/>
      <c r="M49" s="251"/>
    </row>
    <row r="50" spans="1:9" ht="12.75">
      <c r="A50" s="195"/>
      <c r="B50" s="179"/>
      <c r="C50" s="207"/>
      <c r="D50" s="179"/>
      <c r="E50" s="179"/>
      <c r="F50" s="179"/>
      <c r="G50" s="179"/>
      <c r="H50" s="179"/>
      <c r="I50" s="179"/>
    </row>
    <row r="51" spans="1:9" ht="12.75">
      <c r="A51" s="195"/>
      <c r="B51" s="179"/>
      <c r="C51" s="207"/>
      <c r="D51" s="179"/>
      <c r="E51" s="179"/>
      <c r="F51" s="179"/>
      <c r="G51" s="179"/>
      <c r="H51" s="179"/>
      <c r="I51" s="179"/>
    </row>
    <row r="52" spans="1:9" ht="12.75">
      <c r="A52" s="195"/>
      <c r="B52" s="179"/>
      <c r="C52" s="207"/>
      <c r="D52" s="179"/>
      <c r="E52" s="179"/>
      <c r="F52" s="179"/>
      <c r="G52" s="179"/>
      <c r="H52" s="179"/>
      <c r="I52" s="179"/>
    </row>
    <row r="53" ht="27" customHeight="1">
      <c r="J53" s="178"/>
    </row>
    <row r="54" ht="12.75" customHeight="1">
      <c r="J54" s="178"/>
    </row>
    <row r="55" ht="12.75">
      <c r="J55" s="178"/>
    </row>
    <row r="56" ht="12.75">
      <c r="J56" s="178"/>
    </row>
    <row r="57" ht="12.75">
      <c r="J57" s="178"/>
    </row>
    <row r="58" ht="12.75">
      <c r="J58" s="178"/>
    </row>
    <row r="59" ht="12.75">
      <c r="J59" s="178"/>
    </row>
    <row r="60" spans="1:9" ht="12.75">
      <c r="A60" s="178"/>
      <c r="B60" s="178"/>
      <c r="C60" s="178"/>
      <c r="D60" s="178"/>
      <c r="E60" s="178"/>
      <c r="F60" s="178"/>
      <c r="G60" s="178"/>
      <c r="H60" s="178"/>
      <c r="I60" s="178"/>
    </row>
  </sheetData>
  <sheetProtection selectLockedCells="1" selectUnlockedCells="1"/>
  <mergeCells count="53">
    <mergeCell ref="C24:H24"/>
    <mergeCell ref="A3:L3"/>
    <mergeCell ref="A4:L4"/>
    <mergeCell ref="A5:A9"/>
    <mergeCell ref="B5:B9"/>
    <mergeCell ref="C5:N5"/>
    <mergeCell ref="L8:L9"/>
    <mergeCell ref="H7:H9"/>
    <mergeCell ref="I6:L6"/>
    <mergeCell ref="D7:G7"/>
    <mergeCell ref="K7:L7"/>
    <mergeCell ref="D8:D9"/>
    <mergeCell ref="M6:N7"/>
    <mergeCell ref="M8:M9"/>
    <mergeCell ref="N8:N9"/>
    <mergeCell ref="C6:H6"/>
    <mergeCell ref="C7:C9"/>
    <mergeCell ref="J8:J9"/>
    <mergeCell ref="K8:K9"/>
    <mergeCell ref="M26:M27"/>
    <mergeCell ref="A21:L21"/>
    <mergeCell ref="A22:L22"/>
    <mergeCell ref="M24:N25"/>
    <mergeCell ref="D26:D27"/>
    <mergeCell ref="N26:N27"/>
    <mergeCell ref="L26:L27"/>
    <mergeCell ref="B23:B27"/>
    <mergeCell ref="C23:L23"/>
    <mergeCell ref="I25:J25"/>
    <mergeCell ref="A41:A42"/>
    <mergeCell ref="B41:B42"/>
    <mergeCell ref="C41:D41"/>
    <mergeCell ref="E41:E42"/>
    <mergeCell ref="A23:A27"/>
    <mergeCell ref="F41:F42"/>
    <mergeCell ref="H49:J49"/>
    <mergeCell ref="E2:J2"/>
    <mergeCell ref="J26:J27"/>
    <mergeCell ref="A40:G40"/>
    <mergeCell ref="G41:G42"/>
    <mergeCell ref="H26:H27"/>
    <mergeCell ref="I26:I27"/>
    <mergeCell ref="I24:L24"/>
    <mergeCell ref="I7:J7"/>
    <mergeCell ref="C26:C27"/>
    <mergeCell ref="E8:E9"/>
    <mergeCell ref="K25:L25"/>
    <mergeCell ref="I8:I9"/>
    <mergeCell ref="K26:K27"/>
    <mergeCell ref="E26:E27"/>
    <mergeCell ref="F26:G26"/>
    <mergeCell ref="F8:G8"/>
    <mergeCell ref="D25:G25"/>
  </mergeCells>
  <conditionalFormatting sqref="C10:N10 C28:N28">
    <cfRule type="cellIs" priority="5" dxfId="0" operator="lessThan" stopIfTrue="1">
      <formula>0</formula>
    </cfRule>
  </conditionalFormatting>
  <conditionalFormatting sqref="C11:J15">
    <cfRule type="cellIs" priority="2" dxfId="0" operator="lessThan" stopIfTrue="1">
      <formula>0</formula>
    </cfRule>
  </conditionalFormatting>
  <conditionalFormatting sqref="C29:J33 K29:L37">
    <cfRule type="cellIs" priority="1" dxfId="0" operator="lessThan" stopIfTrue="1">
      <formula>0</formula>
    </cfRule>
  </conditionalFormatting>
  <printOptions/>
  <pageMargins left="1.1811023622047245" right="0" top="0.5905511811023623" bottom="0" header="0.2755905511811024" footer="0.15748031496062992"/>
  <pageSetup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tabColor rgb="FFFFFF99"/>
  </sheetPr>
  <dimension ref="A2:M42"/>
  <sheetViews>
    <sheetView zoomScale="70" zoomScaleNormal="70" zoomScalePageLayoutView="60" workbookViewId="0" topLeftCell="A13">
      <selection activeCell="G41" sqref="G41:I41"/>
    </sheetView>
  </sheetViews>
  <sheetFormatPr defaultColWidth="9.140625" defaultRowHeight="12.75"/>
  <cols>
    <col min="1" max="1" width="129.28125" style="0" customWidth="1"/>
    <col min="2" max="2" width="3.57421875" style="0" customWidth="1"/>
    <col min="3" max="3" width="13.7109375" style="0" customWidth="1"/>
    <col min="4" max="4" width="12.140625" style="0" customWidth="1"/>
    <col min="5" max="5" width="9.28125" style="0" customWidth="1"/>
    <col min="6" max="6" width="8.7109375" style="0" customWidth="1"/>
    <col min="7" max="7" width="9.00390625" style="0" customWidth="1"/>
    <col min="8" max="8" width="8.28125" style="0" customWidth="1"/>
    <col min="9" max="9" width="8.140625" style="0" customWidth="1"/>
    <col min="10" max="10" width="9.7109375" style="0" customWidth="1"/>
    <col min="11" max="11" width="10.28125" style="0" customWidth="1"/>
    <col min="12" max="12" width="10.57421875" style="0" customWidth="1"/>
    <col min="13" max="13" width="9.421875" style="0" customWidth="1"/>
  </cols>
  <sheetData>
    <row r="2" spans="1:10" ht="12.75">
      <c r="A2" s="135" t="s">
        <v>146</v>
      </c>
      <c r="C2" s="629" t="str">
        <f>IF('Титул ф.1'!D27=0," ",'Титул ф.1'!D27)</f>
        <v>Ульяновский областной суд </v>
      </c>
      <c r="D2" s="630"/>
      <c r="E2" s="630"/>
      <c r="F2" s="630"/>
      <c r="G2" s="630"/>
      <c r="H2" s="630"/>
      <c r="I2" s="630"/>
      <c r="J2" s="631"/>
    </row>
    <row r="3" ht="3" customHeight="1"/>
    <row r="4" spans="1:4" ht="12.75">
      <c r="A4" s="634" t="s">
        <v>1509</v>
      </c>
      <c r="B4" s="634"/>
      <c r="C4" s="634"/>
      <c r="D4" s="634"/>
    </row>
    <row r="5" spans="1:4" ht="54.75" customHeight="1">
      <c r="A5" s="635"/>
      <c r="B5" s="635"/>
      <c r="C5" s="635"/>
      <c r="D5" s="635"/>
    </row>
    <row r="6" spans="1:4" ht="35.25" customHeight="1">
      <c r="A6" s="268" t="s">
        <v>115</v>
      </c>
      <c r="B6" s="223" t="s">
        <v>222</v>
      </c>
      <c r="C6" s="217" t="s">
        <v>64</v>
      </c>
      <c r="D6" s="217" t="s">
        <v>65</v>
      </c>
    </row>
    <row r="7" spans="1:4" ht="12.75">
      <c r="A7" s="249" t="s">
        <v>954</v>
      </c>
      <c r="B7" s="218"/>
      <c r="C7" s="284">
        <v>1</v>
      </c>
      <c r="D7" s="284">
        <v>2</v>
      </c>
    </row>
    <row r="8" spans="1:4" ht="34.5" customHeight="1">
      <c r="A8" s="267" t="s">
        <v>208</v>
      </c>
      <c r="B8" s="284">
        <v>1</v>
      </c>
      <c r="C8" s="189">
        <v>0</v>
      </c>
      <c r="D8" s="189">
        <v>0</v>
      </c>
    </row>
    <row r="9" spans="1:4" ht="18.75" customHeight="1">
      <c r="A9" s="247" t="s">
        <v>68</v>
      </c>
      <c r="B9" s="284">
        <v>2</v>
      </c>
      <c r="C9" s="189">
        <v>0</v>
      </c>
      <c r="D9" s="189">
        <v>0</v>
      </c>
    </row>
    <row r="10" spans="1:4" ht="18.75" customHeight="1">
      <c r="A10" s="247" t="s">
        <v>70</v>
      </c>
      <c r="B10" s="284">
        <v>3</v>
      </c>
      <c r="C10" s="189">
        <v>0</v>
      </c>
      <c r="D10" s="189">
        <v>0</v>
      </c>
    </row>
    <row r="11" spans="1:4" ht="18.75" customHeight="1">
      <c r="A11" s="248" t="s">
        <v>72</v>
      </c>
      <c r="B11" s="284">
        <v>4</v>
      </c>
      <c r="C11" s="189">
        <v>0</v>
      </c>
      <c r="D11" s="189">
        <v>0</v>
      </c>
    </row>
    <row r="12" spans="1:4" ht="18.75" customHeight="1">
      <c r="A12" s="247" t="s">
        <v>74</v>
      </c>
      <c r="B12" s="284">
        <v>5</v>
      </c>
      <c r="C12" s="189">
        <v>0</v>
      </c>
      <c r="D12" s="189">
        <v>0</v>
      </c>
    </row>
    <row r="13" spans="1:4" ht="30" customHeight="1">
      <c r="A13" s="247" t="s">
        <v>53</v>
      </c>
      <c r="B13" s="284">
        <v>6</v>
      </c>
      <c r="C13" s="189">
        <v>0</v>
      </c>
      <c r="D13" s="189">
        <v>0</v>
      </c>
    </row>
    <row r="14" ht="15.75" customHeight="1"/>
    <row r="15" spans="1:6" ht="42" customHeight="1">
      <c r="A15" s="633" t="s">
        <v>1510</v>
      </c>
      <c r="B15" s="633"/>
      <c r="C15" s="633"/>
      <c r="D15" s="633"/>
      <c r="E15" s="633"/>
      <c r="F15" s="633"/>
    </row>
    <row r="16" spans="1:4" ht="15" customHeight="1">
      <c r="A16" s="252"/>
      <c r="B16" s="252"/>
      <c r="C16" s="252"/>
      <c r="D16" s="252"/>
    </row>
    <row r="17" spans="1:4" ht="63.75">
      <c r="A17" s="268" t="s">
        <v>115</v>
      </c>
      <c r="B17" s="282" t="s">
        <v>116</v>
      </c>
      <c r="C17" s="253" t="s">
        <v>759</v>
      </c>
      <c r="D17" s="253" t="s">
        <v>760</v>
      </c>
    </row>
    <row r="18" spans="1:4" ht="12.75">
      <c r="A18" s="253" t="s">
        <v>42</v>
      </c>
      <c r="B18" s="254"/>
      <c r="C18" s="283">
        <v>1</v>
      </c>
      <c r="D18" s="283">
        <v>2</v>
      </c>
    </row>
    <row r="19" spans="1:4" ht="18.75" customHeight="1">
      <c r="A19" s="264" t="s">
        <v>761</v>
      </c>
      <c r="B19" s="255">
        <v>1</v>
      </c>
      <c r="C19" s="189">
        <v>1</v>
      </c>
      <c r="D19" s="189">
        <v>1</v>
      </c>
    </row>
    <row r="20" spans="1:4" ht="18.75" customHeight="1">
      <c r="A20" s="264" t="s">
        <v>762</v>
      </c>
      <c r="B20" s="255">
        <v>2</v>
      </c>
      <c r="C20" s="189">
        <v>0</v>
      </c>
      <c r="D20" s="189">
        <v>0</v>
      </c>
    </row>
    <row r="21" spans="1:4" ht="18.75" customHeight="1">
      <c r="A21" s="264" t="s">
        <v>763</v>
      </c>
      <c r="B21" s="255">
        <v>3</v>
      </c>
      <c r="C21" s="189">
        <v>0</v>
      </c>
      <c r="D21" s="189">
        <v>0</v>
      </c>
    </row>
    <row r="22" spans="1:4" ht="18.75" customHeight="1">
      <c r="A22" s="264" t="s">
        <v>764</v>
      </c>
      <c r="B22" s="255">
        <v>4</v>
      </c>
      <c r="C22" s="189">
        <v>0</v>
      </c>
      <c r="D22" s="189">
        <v>0</v>
      </c>
    </row>
    <row r="23" spans="1:4" ht="18.75" customHeight="1">
      <c r="A23" s="264" t="s">
        <v>765</v>
      </c>
      <c r="B23" s="255">
        <v>5</v>
      </c>
      <c r="C23" s="189">
        <v>1</v>
      </c>
      <c r="D23" s="189">
        <v>1</v>
      </c>
    </row>
    <row r="25" spans="1:13" ht="38.25" customHeight="1">
      <c r="A25" s="632" t="s">
        <v>201</v>
      </c>
      <c r="B25" s="632"/>
      <c r="C25" s="632"/>
      <c r="D25" s="632"/>
      <c r="E25" s="632"/>
      <c r="F25" s="632"/>
      <c r="G25" s="632"/>
      <c r="H25" s="632"/>
      <c r="I25" s="632"/>
      <c r="J25" s="632"/>
      <c r="K25" s="632"/>
      <c r="L25" s="632"/>
      <c r="M25" s="632"/>
    </row>
    <row r="26" spans="1:13" ht="98.25" customHeight="1">
      <c r="A26" s="268" t="s">
        <v>115</v>
      </c>
      <c r="B26" s="257" t="s">
        <v>222</v>
      </c>
      <c r="C26" s="268" t="s">
        <v>202</v>
      </c>
      <c r="D26" s="268" t="s">
        <v>203</v>
      </c>
      <c r="E26" s="268" t="s">
        <v>212</v>
      </c>
      <c r="F26" s="268" t="s">
        <v>211</v>
      </c>
      <c r="G26" s="268" t="s">
        <v>209</v>
      </c>
      <c r="H26" s="268" t="s">
        <v>210</v>
      </c>
      <c r="I26" s="268" t="s">
        <v>204</v>
      </c>
      <c r="J26" s="269" t="s">
        <v>213</v>
      </c>
      <c r="K26" s="269" t="s">
        <v>214</v>
      </c>
      <c r="L26" s="269" t="s">
        <v>215</v>
      </c>
      <c r="M26" s="269" t="s">
        <v>216</v>
      </c>
    </row>
    <row r="27" spans="1:13" ht="13.5" customHeight="1">
      <c r="A27" s="258"/>
      <c r="B27" s="259"/>
      <c r="C27" s="262">
        <v>1</v>
      </c>
      <c r="D27" s="262">
        <v>2</v>
      </c>
      <c r="E27" s="257">
        <v>3</v>
      </c>
      <c r="F27" s="262">
        <v>4</v>
      </c>
      <c r="G27" s="257">
        <v>5</v>
      </c>
      <c r="H27" s="262">
        <v>6</v>
      </c>
      <c r="I27" s="257">
        <v>7</v>
      </c>
      <c r="J27" s="263">
        <v>8</v>
      </c>
      <c r="K27" s="257">
        <v>9</v>
      </c>
      <c r="L27" s="262">
        <v>10</v>
      </c>
      <c r="M27" s="257">
        <v>11</v>
      </c>
    </row>
    <row r="28" spans="1:13" ht="31.5" customHeight="1">
      <c r="A28" s="265" t="s">
        <v>218</v>
      </c>
      <c r="B28" s="256">
        <v>1</v>
      </c>
      <c r="C28" s="189">
        <v>0</v>
      </c>
      <c r="D28" s="189">
        <v>0</v>
      </c>
      <c r="E28" s="189">
        <v>0</v>
      </c>
      <c r="F28" s="189">
        <v>0</v>
      </c>
      <c r="G28" s="189">
        <v>0</v>
      </c>
      <c r="H28" s="189">
        <v>0</v>
      </c>
      <c r="I28" s="189">
        <v>0</v>
      </c>
      <c r="J28" s="260">
        <v>0</v>
      </c>
      <c r="K28" s="189">
        <v>0</v>
      </c>
      <c r="L28" s="189">
        <v>0</v>
      </c>
      <c r="M28" s="189">
        <v>0</v>
      </c>
    </row>
    <row r="29" spans="1:13" ht="46.5" customHeight="1">
      <c r="A29" s="265" t="s">
        <v>1991</v>
      </c>
      <c r="B29" s="256">
        <v>2</v>
      </c>
      <c r="C29" s="189">
        <v>0</v>
      </c>
      <c r="D29" s="189">
        <v>0</v>
      </c>
      <c r="E29" s="189">
        <v>0</v>
      </c>
      <c r="F29" s="189">
        <v>0</v>
      </c>
      <c r="G29" s="189">
        <v>0</v>
      </c>
      <c r="H29" s="189">
        <v>0</v>
      </c>
      <c r="I29" s="189">
        <v>0</v>
      </c>
      <c r="J29" s="260">
        <v>0</v>
      </c>
      <c r="K29" s="189">
        <v>0</v>
      </c>
      <c r="L29" s="189">
        <v>0</v>
      </c>
      <c r="M29" s="189">
        <v>0</v>
      </c>
    </row>
    <row r="30" spans="1:13" ht="33" customHeight="1">
      <c r="A30" s="265" t="s">
        <v>205</v>
      </c>
      <c r="B30" s="256">
        <v>3</v>
      </c>
      <c r="C30" s="189">
        <v>0</v>
      </c>
      <c r="D30" s="189">
        <v>0</v>
      </c>
      <c r="E30" s="189">
        <v>0</v>
      </c>
      <c r="F30" s="189">
        <v>0</v>
      </c>
      <c r="G30" s="189">
        <v>0</v>
      </c>
      <c r="H30" s="189">
        <v>0</v>
      </c>
      <c r="I30" s="189">
        <v>0</v>
      </c>
      <c r="J30" s="189">
        <v>0</v>
      </c>
      <c r="K30" s="189">
        <v>0</v>
      </c>
      <c r="L30" s="189">
        <v>0</v>
      </c>
      <c r="M30" s="189">
        <v>0</v>
      </c>
    </row>
    <row r="31" spans="1:13" ht="33" customHeight="1">
      <c r="A31" s="266" t="s">
        <v>207</v>
      </c>
      <c r="B31" s="261">
        <v>4</v>
      </c>
      <c r="C31" s="189">
        <v>0</v>
      </c>
      <c r="D31" s="189">
        <v>0</v>
      </c>
      <c r="E31" s="189">
        <v>0</v>
      </c>
      <c r="F31" s="189">
        <v>0</v>
      </c>
      <c r="G31" s="189">
        <v>0</v>
      </c>
      <c r="H31" s="189">
        <v>0</v>
      </c>
      <c r="I31" s="189">
        <v>0</v>
      </c>
      <c r="J31" s="189">
        <v>0</v>
      </c>
      <c r="K31" s="189">
        <v>0</v>
      </c>
      <c r="L31" s="189">
        <v>0</v>
      </c>
      <c r="M31" s="189">
        <v>0</v>
      </c>
    </row>
    <row r="32" spans="1:13" ht="21" customHeight="1">
      <c r="A32" s="266" t="s">
        <v>206</v>
      </c>
      <c r="B32" s="261">
        <v>5</v>
      </c>
      <c r="C32" s="189">
        <v>0</v>
      </c>
      <c r="D32" s="189">
        <v>0</v>
      </c>
      <c r="E32" s="189">
        <v>0</v>
      </c>
      <c r="F32" s="189">
        <v>0</v>
      </c>
      <c r="G32" s="189">
        <v>0</v>
      </c>
      <c r="H32" s="189">
        <v>0</v>
      </c>
      <c r="I32" s="189">
        <v>0</v>
      </c>
      <c r="J32" s="189">
        <v>0</v>
      </c>
      <c r="K32" s="189">
        <v>0</v>
      </c>
      <c r="L32" s="189">
        <v>0</v>
      </c>
      <c r="M32" s="189">
        <v>0</v>
      </c>
    </row>
    <row r="33" spans="1:13" ht="24" customHeight="1">
      <c r="A33" s="266" t="s">
        <v>217</v>
      </c>
      <c r="B33" s="261">
        <v>6</v>
      </c>
      <c r="C33" s="189">
        <v>0</v>
      </c>
      <c r="D33" s="189">
        <v>0</v>
      </c>
      <c r="E33" s="189">
        <v>0</v>
      </c>
      <c r="F33" s="189">
        <v>0</v>
      </c>
      <c r="G33" s="189">
        <v>0</v>
      </c>
      <c r="H33" s="189">
        <v>0</v>
      </c>
      <c r="I33" s="189">
        <v>0</v>
      </c>
      <c r="J33" s="189">
        <v>0</v>
      </c>
      <c r="K33" s="189">
        <v>0</v>
      </c>
      <c r="L33" s="189">
        <v>0</v>
      </c>
      <c r="M33" s="189">
        <v>0</v>
      </c>
    </row>
    <row r="36" spans="1:11" ht="24.75" customHeight="1">
      <c r="A36" s="280" t="s">
        <v>221</v>
      </c>
      <c r="B36" s="627" t="s">
        <v>2059</v>
      </c>
      <c r="C36" s="627"/>
      <c r="D36" s="627"/>
      <c r="E36" s="627"/>
      <c r="F36" s="627"/>
      <c r="G36" s="627"/>
      <c r="H36" s="627"/>
      <c r="I36" s="627"/>
      <c r="J36" s="627"/>
      <c r="K36" s="627"/>
    </row>
    <row r="37" spans="1:9" ht="12.75">
      <c r="A37" s="636" t="s">
        <v>219</v>
      </c>
      <c r="B37" s="637" t="s">
        <v>75</v>
      </c>
      <c r="C37" s="637"/>
      <c r="D37" s="637"/>
      <c r="E37" s="637"/>
      <c r="F37" s="637"/>
      <c r="G37" s="637"/>
      <c r="H37" s="637"/>
      <c r="I37" s="637"/>
    </row>
    <row r="38" spans="1:9" ht="12.75">
      <c r="A38" s="636"/>
      <c r="B38" s="637"/>
      <c r="C38" s="637"/>
      <c r="D38" s="637"/>
      <c r="E38" s="637"/>
      <c r="F38" s="637"/>
      <c r="G38" s="637"/>
      <c r="H38" s="637"/>
      <c r="I38" s="637"/>
    </row>
    <row r="39" spans="1:11" ht="15.75">
      <c r="A39" s="636"/>
      <c r="B39" s="628" t="s">
        <v>2060</v>
      </c>
      <c r="C39" s="628"/>
      <c r="D39" s="628"/>
      <c r="E39" s="628"/>
      <c r="F39" s="628"/>
      <c r="G39" s="628"/>
      <c r="H39" s="628"/>
      <c r="I39" s="628"/>
      <c r="J39" s="628"/>
      <c r="K39" s="628"/>
    </row>
    <row r="40" spans="1:9" ht="12.75">
      <c r="A40" s="636"/>
      <c r="B40" s="637" t="s">
        <v>75</v>
      </c>
      <c r="C40" s="637"/>
      <c r="D40" s="637"/>
      <c r="E40" s="637"/>
      <c r="F40" s="637"/>
      <c r="G40" s="637"/>
      <c r="H40" s="637"/>
      <c r="I40" s="637"/>
    </row>
    <row r="41" spans="1:9" ht="15.75">
      <c r="A41" s="281" t="s">
        <v>220</v>
      </c>
      <c r="B41" s="625"/>
      <c r="C41" s="625"/>
      <c r="D41" s="625" t="s">
        <v>2061</v>
      </c>
      <c r="E41" s="625"/>
      <c r="F41" s="180"/>
      <c r="G41" s="626" t="s">
        <v>2062</v>
      </c>
      <c r="H41" s="626"/>
      <c r="I41" s="626"/>
    </row>
    <row r="42" spans="1:9" ht="12.75">
      <c r="A42" s="193"/>
      <c r="B42" s="624" t="s">
        <v>846</v>
      </c>
      <c r="C42" s="624"/>
      <c r="D42" s="193"/>
      <c r="E42" s="178"/>
      <c r="F42" s="194"/>
      <c r="G42" s="624" t="s">
        <v>894</v>
      </c>
      <c r="H42" s="624"/>
      <c r="I42" s="624"/>
    </row>
  </sheetData>
  <sheetProtection/>
  <mergeCells count="15">
    <mergeCell ref="B36:K36"/>
    <mergeCell ref="B39:K39"/>
    <mergeCell ref="C2:J2"/>
    <mergeCell ref="A25:M25"/>
    <mergeCell ref="A15:F15"/>
    <mergeCell ref="A4:D5"/>
    <mergeCell ref="A37:A40"/>
    <mergeCell ref="B37:I37"/>
    <mergeCell ref="B38:I38"/>
    <mergeCell ref="B40:I40"/>
    <mergeCell ref="B42:C42"/>
    <mergeCell ref="G42:I42"/>
    <mergeCell ref="B41:C41"/>
    <mergeCell ref="G41:I41"/>
    <mergeCell ref="D41:E41"/>
  </mergeCells>
  <printOptions/>
  <pageMargins left="0.7086614173228347" right="0.11811023622047245" top="0.5511811023622047" bottom="0.35433070866141736" header="0.31496062992125984" footer="0.1968503937007874"/>
  <pageSetup horizontalDpi="600" verticalDpi="600" orientation="landscape" paperSize="9" scale="53" r:id="rId1"/>
</worksheet>
</file>

<file path=xl/worksheets/sheet8.xml><?xml version="1.0" encoding="utf-8"?>
<worksheet xmlns="http://schemas.openxmlformats.org/spreadsheetml/2006/main" xmlns:r="http://schemas.openxmlformats.org/officeDocument/2006/relationships">
  <sheetPr codeName="Лист3">
    <tabColor indexed="10"/>
  </sheetPr>
  <dimension ref="A1:E1341"/>
  <sheetViews>
    <sheetView zoomScalePageLayoutView="0" workbookViewId="0" topLeftCell="A1">
      <pane ySplit="1" topLeftCell="BM1322" activePane="bottomLeft" state="frozen"/>
      <selection pane="topLeft" activeCell="A1" sqref="A1"/>
      <selection pane="bottomLeft" activeCell="A1" sqref="A1:E1"/>
    </sheetView>
  </sheetViews>
  <sheetFormatPr defaultColWidth="9.140625" defaultRowHeight="12.75"/>
  <cols>
    <col min="1" max="1" width="22.140625" style="345" customWidth="1"/>
    <col min="2" max="2" width="26.140625" style="352" customWidth="1"/>
    <col min="3" max="3" width="28.57421875" style="345" customWidth="1"/>
    <col min="4" max="4" width="41.421875" style="345" customWidth="1"/>
    <col min="5" max="5" width="21.421875" style="345" customWidth="1"/>
    <col min="6" max="16384" width="9.140625" style="1" customWidth="1"/>
  </cols>
  <sheetData>
    <row r="1" spans="1:5" ht="33" customHeight="1" thickBot="1">
      <c r="A1" s="346" t="s">
        <v>153</v>
      </c>
      <c r="B1" s="350" t="s">
        <v>154</v>
      </c>
      <c r="C1" s="346" t="s">
        <v>155</v>
      </c>
      <c r="D1" s="346" t="s">
        <v>156</v>
      </c>
      <c r="E1" s="346" t="s">
        <v>1504</v>
      </c>
    </row>
    <row r="2" spans="1:5" ht="25.5">
      <c r="A2" s="349">
        <f>IF((SUM('Раздел 1'!Y10:Y10)=0),"","Неверно!")</f>
      </c>
      <c r="B2" s="351" t="s">
        <v>1511</v>
      </c>
      <c r="C2" s="344" t="s">
        <v>1512</v>
      </c>
      <c r="D2" s="344" t="s">
        <v>1513</v>
      </c>
      <c r="E2" s="344" t="str">
        <f>CONCATENATE(SUM('Раздел 1'!Y10:Y10),"=",0)</f>
        <v>0=0</v>
      </c>
    </row>
    <row r="3" spans="1:5" ht="25.5">
      <c r="A3" s="349">
        <f>IF((SUM('Раздел 1'!Z10:Z10)=0),"","Неверно!")</f>
      </c>
      <c r="B3" s="351" t="s">
        <v>1511</v>
      </c>
      <c r="C3" s="344" t="s">
        <v>1514</v>
      </c>
      <c r="D3" s="344" t="s">
        <v>1513</v>
      </c>
      <c r="E3" s="344" t="str">
        <f>CONCATENATE(SUM('Раздел 1'!Z10:Z10),"=",0)</f>
        <v>0=0</v>
      </c>
    </row>
    <row r="4" spans="1:5" ht="25.5">
      <c r="A4" s="349">
        <f>IF((SUM('Раздел 1'!Y25:Y25)=0),"","Неверно!")</f>
      </c>
      <c r="B4" s="351" t="s">
        <v>1515</v>
      </c>
      <c r="C4" s="344" t="s">
        <v>1516</v>
      </c>
      <c r="D4" s="344" t="s">
        <v>1513</v>
      </c>
      <c r="E4" s="344" t="str">
        <f>CONCATENATE(SUM('Раздел 1'!Y25:Y25),"=",0)</f>
        <v>0=0</v>
      </c>
    </row>
    <row r="5" spans="1:5" ht="25.5">
      <c r="A5" s="349">
        <f>IF((SUM('Раздел 1'!Z25:Z25)=0),"","Неверно!")</f>
      </c>
      <c r="B5" s="351" t="s">
        <v>1515</v>
      </c>
      <c r="C5" s="344" t="s">
        <v>1517</v>
      </c>
      <c r="D5" s="344" t="s">
        <v>1513</v>
      </c>
      <c r="E5" s="344" t="str">
        <f>CONCATENATE(SUM('Раздел 1'!Z25:Z25),"=",0)</f>
        <v>0=0</v>
      </c>
    </row>
    <row r="6" spans="1:5" ht="25.5">
      <c r="A6" s="349">
        <f>IF((SUM('Раздел 1'!F41:F41)=0),"","Неверно!")</f>
      </c>
      <c r="B6" s="351" t="s">
        <v>1518</v>
      </c>
      <c r="C6" s="344" t="s">
        <v>1519</v>
      </c>
      <c r="D6" s="344" t="s">
        <v>1513</v>
      </c>
      <c r="E6" s="344" t="str">
        <f>CONCATENATE(SUM('Раздел 1'!F41:F41),"=",0)</f>
        <v>0=0</v>
      </c>
    </row>
    <row r="7" spans="1:5" ht="25.5">
      <c r="A7" s="349">
        <f>IF((SUM('Раздел 1'!O41:O41)=0),"","Неверно!")</f>
      </c>
      <c r="B7" s="351" t="s">
        <v>1518</v>
      </c>
      <c r="C7" s="344" t="s">
        <v>1520</v>
      </c>
      <c r="D7" s="344" t="s">
        <v>1513</v>
      </c>
      <c r="E7" s="344" t="str">
        <f>CONCATENATE(SUM('Раздел 1'!O41:O41),"=",0)</f>
        <v>0=0</v>
      </c>
    </row>
    <row r="8" spans="1:5" ht="25.5">
      <c r="A8" s="349">
        <f>IF((SUM('Раздел 1'!P41:P41)=0),"","Неверно!")</f>
      </c>
      <c r="B8" s="351" t="s">
        <v>1518</v>
      </c>
      <c r="C8" s="344" t="s">
        <v>1521</v>
      </c>
      <c r="D8" s="344" t="s">
        <v>1513</v>
      </c>
      <c r="E8" s="344" t="str">
        <f>CONCATENATE(SUM('Раздел 1'!P41:P41),"=",0)</f>
        <v>0=0</v>
      </c>
    </row>
    <row r="9" spans="1:5" ht="25.5">
      <c r="A9" s="349">
        <f>IF((SUM('Раздел 1'!Q41:Q41)=0),"","Неверно!")</f>
      </c>
      <c r="B9" s="351" t="s">
        <v>1518</v>
      </c>
      <c r="C9" s="344" t="s">
        <v>1522</v>
      </c>
      <c r="D9" s="344" t="s">
        <v>1513</v>
      </c>
      <c r="E9" s="344" t="str">
        <f>CONCATENATE(SUM('Раздел 1'!Q41:Q41),"=",0)</f>
        <v>0=0</v>
      </c>
    </row>
    <row r="10" spans="1:5" ht="25.5">
      <c r="A10" s="349">
        <f>IF((SUM('Раздел 1'!R41:R41)=0),"","Неверно!")</f>
      </c>
      <c r="B10" s="351" t="s">
        <v>1518</v>
      </c>
      <c r="C10" s="344" t="s">
        <v>1523</v>
      </c>
      <c r="D10" s="344" t="s">
        <v>1513</v>
      </c>
      <c r="E10" s="344" t="str">
        <f>CONCATENATE(SUM('Раздел 1'!R41:R41),"=",0)</f>
        <v>0=0</v>
      </c>
    </row>
    <row r="11" spans="1:5" ht="25.5">
      <c r="A11" s="349">
        <f>IF((SUM('Раздел 1'!S41:S41)=0),"","Неверно!")</f>
      </c>
      <c r="B11" s="351" t="s">
        <v>1518</v>
      </c>
      <c r="C11" s="344" t="s">
        <v>1524</v>
      </c>
      <c r="D11" s="344" t="s">
        <v>1513</v>
      </c>
      <c r="E11" s="344" t="str">
        <f>CONCATENATE(SUM('Раздел 1'!S41:S41),"=",0)</f>
        <v>0=0</v>
      </c>
    </row>
    <row r="12" spans="1:5" ht="25.5">
      <c r="A12" s="349">
        <f>IF((SUM('Раздел 1'!T41:T41)=0),"","Неверно!")</f>
      </c>
      <c r="B12" s="351" t="s">
        <v>1518</v>
      </c>
      <c r="C12" s="344" t="s">
        <v>1525</v>
      </c>
      <c r="D12" s="344" t="s">
        <v>1513</v>
      </c>
      <c r="E12" s="344" t="str">
        <f>CONCATENATE(SUM('Раздел 1'!T41:T41),"=",0)</f>
        <v>0=0</v>
      </c>
    </row>
    <row r="13" spans="1:5" ht="25.5">
      <c r="A13" s="349">
        <f>IF((SUM('Раздел 1'!U41:U41)=0),"","Неверно!")</f>
      </c>
      <c r="B13" s="351" t="s">
        <v>1518</v>
      </c>
      <c r="C13" s="344" t="s">
        <v>1526</v>
      </c>
      <c r="D13" s="344" t="s">
        <v>1513</v>
      </c>
      <c r="E13" s="344" t="str">
        <f>CONCATENATE(SUM('Раздел 1'!U41:U41),"=",0)</f>
        <v>0=0</v>
      </c>
    </row>
    <row r="14" spans="1:5" ht="25.5">
      <c r="A14" s="349">
        <f>IF((SUM('Раздел 1'!V41:V41)=0),"","Неверно!")</f>
      </c>
      <c r="B14" s="351" t="s">
        <v>1518</v>
      </c>
      <c r="C14" s="344" t="s">
        <v>1527</v>
      </c>
      <c r="D14" s="344" t="s">
        <v>1513</v>
      </c>
      <c r="E14" s="344" t="str">
        <f>CONCATENATE(SUM('Раздел 1'!V41:V41),"=",0)</f>
        <v>0=0</v>
      </c>
    </row>
    <row r="15" spans="1:5" ht="25.5">
      <c r="A15" s="349">
        <f>IF((SUM('Раздел 1'!W41:W41)=0),"","Неверно!")</f>
      </c>
      <c r="B15" s="351" t="s">
        <v>1518</v>
      </c>
      <c r="C15" s="344" t="s">
        <v>1528</v>
      </c>
      <c r="D15" s="344" t="s">
        <v>1513</v>
      </c>
      <c r="E15" s="344" t="str">
        <f>CONCATENATE(SUM('Раздел 1'!W41:W41),"=",0)</f>
        <v>0=0</v>
      </c>
    </row>
    <row r="16" spans="1:5" ht="25.5">
      <c r="A16" s="349">
        <f>IF((SUM('Раздел 1'!X41:X41)=0),"","Неверно!")</f>
      </c>
      <c r="B16" s="351" t="s">
        <v>1518</v>
      </c>
      <c r="C16" s="344" t="s">
        <v>1529</v>
      </c>
      <c r="D16" s="344" t="s">
        <v>1513</v>
      </c>
      <c r="E16" s="344" t="str">
        <f>CONCATENATE(SUM('Раздел 1'!X41:X41),"=",0)</f>
        <v>0=0</v>
      </c>
    </row>
    <row r="17" spans="1:5" ht="25.5">
      <c r="A17" s="349">
        <f>IF((SUM('Раздел 1'!G41:G41)=0),"","Неверно!")</f>
      </c>
      <c r="B17" s="351" t="s">
        <v>1518</v>
      </c>
      <c r="C17" s="344" t="s">
        <v>1530</v>
      </c>
      <c r="D17" s="344" t="s">
        <v>1513</v>
      </c>
      <c r="E17" s="344" t="str">
        <f>CONCATENATE(SUM('Раздел 1'!G41:G41),"=",0)</f>
        <v>0=0</v>
      </c>
    </row>
    <row r="18" spans="1:5" ht="25.5">
      <c r="A18" s="349">
        <f>IF((SUM('Раздел 1'!Y41:Y41)=0),"","Неверно!")</f>
      </c>
      <c r="B18" s="351" t="s">
        <v>1518</v>
      </c>
      <c r="C18" s="344" t="s">
        <v>1531</v>
      </c>
      <c r="D18" s="344" t="s">
        <v>1513</v>
      </c>
      <c r="E18" s="344" t="str">
        <f>CONCATENATE(SUM('Раздел 1'!Y41:Y41),"=",0)</f>
        <v>0=0</v>
      </c>
    </row>
    <row r="19" spans="1:5" ht="25.5">
      <c r="A19" s="349">
        <f>IF((SUM('Раздел 1'!Z41:Z41)=0),"","Неверно!")</f>
      </c>
      <c r="B19" s="351" t="s">
        <v>1518</v>
      </c>
      <c r="C19" s="344" t="s">
        <v>1532</v>
      </c>
      <c r="D19" s="344" t="s">
        <v>1513</v>
      </c>
      <c r="E19" s="344" t="str">
        <f>CONCATENATE(SUM('Раздел 1'!Z41:Z41),"=",0)</f>
        <v>0=0</v>
      </c>
    </row>
    <row r="20" spans="1:5" ht="25.5">
      <c r="A20" s="349">
        <f>IF((SUM('Раздел 1'!AA41:AA41)=0),"","Неверно!")</f>
      </c>
      <c r="B20" s="351" t="s">
        <v>1518</v>
      </c>
      <c r="C20" s="344" t="s">
        <v>1533</v>
      </c>
      <c r="D20" s="344" t="s">
        <v>1513</v>
      </c>
      <c r="E20" s="344" t="str">
        <f>CONCATENATE(SUM('Раздел 1'!AA41:AA41),"=",0)</f>
        <v>0=0</v>
      </c>
    </row>
    <row r="21" spans="1:5" ht="25.5">
      <c r="A21" s="349">
        <f>IF((SUM('Раздел 1'!AB41:AB41)=0),"","Неверно!")</f>
      </c>
      <c r="B21" s="351" t="s">
        <v>1518</v>
      </c>
      <c r="C21" s="344" t="s">
        <v>1534</v>
      </c>
      <c r="D21" s="344" t="s">
        <v>1513</v>
      </c>
      <c r="E21" s="344" t="str">
        <f>CONCATENATE(SUM('Раздел 1'!AB41:AB41),"=",0)</f>
        <v>0=0</v>
      </c>
    </row>
    <row r="22" spans="1:5" ht="25.5">
      <c r="A22" s="349">
        <f>IF((SUM('Раздел 1'!AC41:AC41)=0),"","Неверно!")</f>
      </c>
      <c r="B22" s="351" t="s">
        <v>1518</v>
      </c>
      <c r="C22" s="344" t="s">
        <v>1535</v>
      </c>
      <c r="D22" s="344" t="s">
        <v>1513</v>
      </c>
      <c r="E22" s="344" t="str">
        <f>CONCATENATE(SUM('Раздел 1'!AC41:AC41),"=",0)</f>
        <v>0=0</v>
      </c>
    </row>
    <row r="23" spans="1:5" ht="25.5">
      <c r="A23" s="349">
        <f>IF((SUM('Раздел 1'!AD41:AD41)=0),"","Неверно!")</f>
      </c>
      <c r="B23" s="351" t="s">
        <v>1518</v>
      </c>
      <c r="C23" s="344" t="s">
        <v>1536</v>
      </c>
      <c r="D23" s="344" t="s">
        <v>1513</v>
      </c>
      <c r="E23" s="344" t="str">
        <f>CONCATENATE(SUM('Раздел 1'!AD41:AD41),"=",0)</f>
        <v>0=0</v>
      </c>
    </row>
    <row r="24" spans="1:5" ht="25.5">
      <c r="A24" s="349">
        <f>IF((SUM('Раздел 1'!H41:H41)=0),"","Неверно!")</f>
      </c>
      <c r="B24" s="351" t="s">
        <v>1518</v>
      </c>
      <c r="C24" s="344" t="s">
        <v>1537</v>
      </c>
      <c r="D24" s="344" t="s">
        <v>1513</v>
      </c>
      <c r="E24" s="344" t="str">
        <f>CONCATENATE(SUM('Раздел 1'!H41:H41),"=",0)</f>
        <v>0=0</v>
      </c>
    </row>
    <row r="25" spans="1:5" ht="25.5">
      <c r="A25" s="349">
        <f>IF((SUM('Раздел 1'!I41:I41)=0),"","Неверно!")</f>
      </c>
      <c r="B25" s="351" t="s">
        <v>1518</v>
      </c>
      <c r="C25" s="344" t="s">
        <v>1538</v>
      </c>
      <c r="D25" s="344" t="s">
        <v>1513</v>
      </c>
      <c r="E25" s="344" t="str">
        <f>CONCATENATE(SUM('Раздел 1'!I41:I41),"=",0)</f>
        <v>0=0</v>
      </c>
    </row>
    <row r="26" spans="1:5" ht="25.5">
      <c r="A26" s="349">
        <f>IF((SUM('Раздел 1'!J41:J41)=0),"","Неверно!")</f>
      </c>
      <c r="B26" s="351" t="s">
        <v>1518</v>
      </c>
      <c r="C26" s="344" t="s">
        <v>1539</v>
      </c>
      <c r="D26" s="344" t="s">
        <v>1513</v>
      </c>
      <c r="E26" s="344" t="str">
        <f>CONCATENATE(SUM('Раздел 1'!J41:J41),"=",0)</f>
        <v>0=0</v>
      </c>
    </row>
    <row r="27" spans="1:5" ht="25.5">
      <c r="A27" s="349">
        <f>IF((SUM('Раздел 1'!K41:K41)=0),"","Неверно!")</f>
      </c>
      <c r="B27" s="351" t="s">
        <v>1518</v>
      </c>
      <c r="C27" s="344" t="s">
        <v>1540</v>
      </c>
      <c r="D27" s="344" t="s">
        <v>1513</v>
      </c>
      <c r="E27" s="344" t="str">
        <f>CONCATENATE(SUM('Раздел 1'!K41:K41),"=",0)</f>
        <v>0=0</v>
      </c>
    </row>
    <row r="28" spans="1:5" ht="25.5">
      <c r="A28" s="349">
        <f>IF((SUM('Раздел 1'!L41:L41)=0),"","Неверно!")</f>
      </c>
      <c r="B28" s="351" t="s">
        <v>1518</v>
      </c>
      <c r="C28" s="344" t="s">
        <v>1541</v>
      </c>
      <c r="D28" s="344" t="s">
        <v>1513</v>
      </c>
      <c r="E28" s="344" t="str">
        <f>CONCATENATE(SUM('Раздел 1'!L41:L41),"=",0)</f>
        <v>0=0</v>
      </c>
    </row>
    <row r="29" spans="1:5" ht="25.5">
      <c r="A29" s="349">
        <f>IF((SUM('Раздел 1'!M41:M41)=0),"","Неверно!")</f>
      </c>
      <c r="B29" s="351" t="s">
        <v>1518</v>
      </c>
      <c r="C29" s="344" t="s">
        <v>1542</v>
      </c>
      <c r="D29" s="344" t="s">
        <v>1513</v>
      </c>
      <c r="E29" s="344" t="str">
        <f>CONCATENATE(SUM('Раздел 1'!M41:M41),"=",0)</f>
        <v>0=0</v>
      </c>
    </row>
    <row r="30" spans="1:5" ht="25.5">
      <c r="A30" s="349">
        <f>IF((SUM('Раздел 1'!N41:N41)=0),"","Неверно!")</f>
      </c>
      <c r="B30" s="351" t="s">
        <v>1518</v>
      </c>
      <c r="C30" s="344" t="s">
        <v>1543</v>
      </c>
      <c r="D30" s="344" t="s">
        <v>1513</v>
      </c>
      <c r="E30" s="344" t="str">
        <f>CONCATENATE(SUM('Раздел 1'!N41:N41),"=",0)</f>
        <v>0=0</v>
      </c>
    </row>
    <row r="31" spans="1:5" ht="25.5">
      <c r="A31" s="349">
        <f>IF((SUM('Раздел 1'!F42:F42)=0),"","Неверно!")</f>
      </c>
      <c r="B31" s="351" t="s">
        <v>1544</v>
      </c>
      <c r="C31" s="344" t="s">
        <v>1545</v>
      </c>
      <c r="D31" s="344" t="s">
        <v>1513</v>
      </c>
      <c r="E31" s="344" t="str">
        <f>CONCATENATE(SUM('Раздел 1'!F42:F42),"=",0)</f>
        <v>0=0</v>
      </c>
    </row>
    <row r="32" spans="1:5" ht="25.5">
      <c r="A32" s="349">
        <f>IF((SUM('Раздел 1'!O42:O42)=0),"","Неверно!")</f>
      </c>
      <c r="B32" s="351" t="s">
        <v>1544</v>
      </c>
      <c r="C32" s="344" t="s">
        <v>1546</v>
      </c>
      <c r="D32" s="344" t="s">
        <v>1513</v>
      </c>
      <c r="E32" s="344" t="str">
        <f>CONCATENATE(SUM('Раздел 1'!O42:O42),"=",0)</f>
        <v>0=0</v>
      </c>
    </row>
    <row r="33" spans="1:5" ht="25.5">
      <c r="A33" s="349">
        <f>IF((SUM('Раздел 1'!G42:G42)=0),"","Неверно!")</f>
      </c>
      <c r="B33" s="351" t="s">
        <v>1544</v>
      </c>
      <c r="C33" s="344" t="s">
        <v>1547</v>
      </c>
      <c r="D33" s="344" t="s">
        <v>1513</v>
      </c>
      <c r="E33" s="344" t="str">
        <f>CONCATENATE(SUM('Раздел 1'!G42:G42),"=",0)</f>
        <v>0=0</v>
      </c>
    </row>
    <row r="34" spans="1:5" ht="25.5">
      <c r="A34" s="349">
        <f>IF((SUM('Раздел 1'!H42:H42)=0),"","Неверно!")</f>
      </c>
      <c r="B34" s="351" t="s">
        <v>1544</v>
      </c>
      <c r="C34" s="344" t="s">
        <v>1548</v>
      </c>
      <c r="D34" s="344" t="s">
        <v>1513</v>
      </c>
      <c r="E34" s="344" t="str">
        <f>CONCATENATE(SUM('Раздел 1'!H42:H42),"=",0)</f>
        <v>0=0</v>
      </c>
    </row>
    <row r="35" spans="1:5" ht="25.5">
      <c r="A35" s="349">
        <f>IF((SUM('Раздел 1'!I42:I42)=0),"","Неверно!")</f>
      </c>
      <c r="B35" s="351" t="s">
        <v>1544</v>
      </c>
      <c r="C35" s="344" t="s">
        <v>1549</v>
      </c>
      <c r="D35" s="344" t="s">
        <v>1513</v>
      </c>
      <c r="E35" s="344" t="str">
        <f>CONCATENATE(SUM('Раздел 1'!I42:I42),"=",0)</f>
        <v>0=0</v>
      </c>
    </row>
    <row r="36" spans="1:5" ht="25.5">
      <c r="A36" s="349">
        <f>IF((SUM('Раздел 1'!J42:J42)=0),"","Неверно!")</f>
      </c>
      <c r="B36" s="351" t="s">
        <v>1544</v>
      </c>
      <c r="C36" s="344" t="s">
        <v>1550</v>
      </c>
      <c r="D36" s="344" t="s">
        <v>1513</v>
      </c>
      <c r="E36" s="344" t="str">
        <f>CONCATENATE(SUM('Раздел 1'!J42:J42),"=",0)</f>
        <v>0=0</v>
      </c>
    </row>
    <row r="37" spans="1:5" ht="25.5">
      <c r="A37" s="349">
        <f>IF((SUM('Раздел 1'!K42:K42)=0),"","Неверно!")</f>
      </c>
      <c r="B37" s="351" t="s">
        <v>1544</v>
      </c>
      <c r="C37" s="344" t="s">
        <v>1551</v>
      </c>
      <c r="D37" s="344" t="s">
        <v>1513</v>
      </c>
      <c r="E37" s="344" t="str">
        <f>CONCATENATE(SUM('Раздел 1'!K42:K42),"=",0)</f>
        <v>0=0</v>
      </c>
    </row>
    <row r="38" spans="1:5" ht="25.5">
      <c r="A38" s="349">
        <f>IF((SUM('Раздел 1'!L42:L42)=0),"","Неверно!")</f>
      </c>
      <c r="B38" s="351" t="s">
        <v>1544</v>
      </c>
      <c r="C38" s="344" t="s">
        <v>1552</v>
      </c>
      <c r="D38" s="344" t="s">
        <v>1513</v>
      </c>
      <c r="E38" s="344" t="str">
        <f>CONCATENATE(SUM('Раздел 1'!L42:L42),"=",0)</f>
        <v>0=0</v>
      </c>
    </row>
    <row r="39" spans="1:5" ht="25.5">
      <c r="A39" s="349">
        <f>IF((SUM('Раздел 1'!M42:M42)=0),"","Неверно!")</f>
      </c>
      <c r="B39" s="351" t="s">
        <v>1544</v>
      </c>
      <c r="C39" s="344" t="s">
        <v>1553</v>
      </c>
      <c r="D39" s="344" t="s">
        <v>1513</v>
      </c>
      <c r="E39" s="344" t="str">
        <f>CONCATENATE(SUM('Раздел 1'!M42:M42),"=",0)</f>
        <v>0=0</v>
      </c>
    </row>
    <row r="40" spans="1:5" ht="25.5">
      <c r="A40" s="349">
        <f>IF((SUM('Раздел 1'!N42:N42)=0),"","Неверно!")</f>
      </c>
      <c r="B40" s="351" t="s">
        <v>1544</v>
      </c>
      <c r="C40" s="344" t="s">
        <v>1554</v>
      </c>
      <c r="D40" s="344" t="s">
        <v>1513</v>
      </c>
      <c r="E40" s="344" t="str">
        <f>CONCATENATE(SUM('Раздел 1'!N42:N42),"=",0)</f>
        <v>0=0</v>
      </c>
    </row>
    <row r="41" spans="1:5" ht="25.5">
      <c r="A41" s="349">
        <f>IF((SUM('Раздел 1'!X45:X45)=0),"","Неверно!")</f>
      </c>
      <c r="B41" s="351" t="s">
        <v>1555</v>
      </c>
      <c r="C41" s="344" t="s">
        <v>1556</v>
      </c>
      <c r="D41" s="344" t="s">
        <v>1513</v>
      </c>
      <c r="E41" s="344" t="str">
        <f>CONCATENATE(SUM('Раздел 1'!X45:X45),"=",0)</f>
        <v>0=0</v>
      </c>
    </row>
    <row r="42" spans="1:5" ht="25.5">
      <c r="A42" s="349">
        <f>IF((SUM('Раздел 1'!Y45:Y45)=0),"","Неверно!")</f>
      </c>
      <c r="B42" s="351" t="s">
        <v>1555</v>
      </c>
      <c r="C42" s="344" t="s">
        <v>1557</v>
      </c>
      <c r="D42" s="344" t="s">
        <v>1513</v>
      </c>
      <c r="E42" s="344" t="str">
        <f>CONCATENATE(SUM('Раздел 1'!Y45:Y45),"=",0)</f>
        <v>0=0</v>
      </c>
    </row>
    <row r="43" spans="1:5" ht="25.5">
      <c r="A43" s="349">
        <f>IF((SUM('Раздел 1'!Z45:Z45)=0),"","Неверно!")</f>
      </c>
      <c r="B43" s="351" t="s">
        <v>1555</v>
      </c>
      <c r="C43" s="344" t="s">
        <v>1558</v>
      </c>
      <c r="D43" s="344" t="s">
        <v>1513</v>
      </c>
      <c r="E43" s="344" t="str">
        <f>CONCATENATE(SUM('Раздел 1'!Z45:Z45),"=",0)</f>
        <v>0=0</v>
      </c>
    </row>
    <row r="44" spans="1:5" ht="25.5">
      <c r="A44" s="349">
        <f>IF((SUM('Раздел 1'!AA45:AA45)=0),"","Неверно!")</f>
      </c>
      <c r="B44" s="351" t="s">
        <v>1555</v>
      </c>
      <c r="C44" s="344" t="s">
        <v>1559</v>
      </c>
      <c r="D44" s="344" t="s">
        <v>1513</v>
      </c>
      <c r="E44" s="344" t="str">
        <f>CONCATENATE(SUM('Раздел 1'!AA45:AA45),"=",0)</f>
        <v>0=0</v>
      </c>
    </row>
    <row r="45" spans="1:5" ht="25.5">
      <c r="A45" s="349">
        <f>IF((SUM('Раздел 1'!AB45:AB45)=0),"","Неверно!")</f>
      </c>
      <c r="B45" s="351" t="s">
        <v>1555</v>
      </c>
      <c r="C45" s="344" t="s">
        <v>1560</v>
      </c>
      <c r="D45" s="344" t="s">
        <v>1513</v>
      </c>
      <c r="E45" s="344" t="str">
        <f>CONCATENATE(SUM('Раздел 1'!AB45:AB45),"=",0)</f>
        <v>0=0</v>
      </c>
    </row>
    <row r="46" spans="1:5" ht="25.5">
      <c r="A46" s="349">
        <f>IF((SUM('Раздел 1'!AC45:AC45)=0),"","Неверно!")</f>
      </c>
      <c r="B46" s="351" t="s">
        <v>1555</v>
      </c>
      <c r="C46" s="344" t="s">
        <v>1561</v>
      </c>
      <c r="D46" s="344" t="s">
        <v>1513</v>
      </c>
      <c r="E46" s="344" t="str">
        <f>CONCATENATE(SUM('Раздел 1'!AC45:AC45),"=",0)</f>
        <v>0=0</v>
      </c>
    </row>
    <row r="47" spans="1:5" ht="25.5">
      <c r="A47" s="349">
        <f>IF((SUM('Раздел 1'!J49:J49)=0),"","Неверно!")</f>
      </c>
      <c r="B47" s="351" t="s">
        <v>1562</v>
      </c>
      <c r="C47" s="344" t="s">
        <v>1563</v>
      </c>
      <c r="D47" s="344" t="s">
        <v>1513</v>
      </c>
      <c r="E47" s="344" t="str">
        <f>CONCATENATE(SUM('Раздел 1'!J49:J49),"=",0)</f>
        <v>0=0</v>
      </c>
    </row>
    <row r="48" spans="1:5" ht="25.5">
      <c r="A48" s="349">
        <f>IF((SUM('Раздел 1'!R49:R49)=0),"","Неверно!")</f>
      </c>
      <c r="B48" s="351" t="s">
        <v>1564</v>
      </c>
      <c r="C48" s="344" t="s">
        <v>1565</v>
      </c>
      <c r="D48" s="344" t="s">
        <v>1513</v>
      </c>
      <c r="E48" s="344" t="str">
        <f>CONCATENATE(SUM('Раздел 1'!R49:R49),"=",0)</f>
        <v>0=0</v>
      </c>
    </row>
    <row r="49" spans="1:5" ht="25.5">
      <c r="A49" s="349">
        <f>IF((SUM('Раздел 1'!U49:U49)=0),"","Неверно!")</f>
      </c>
      <c r="B49" s="351" t="s">
        <v>1566</v>
      </c>
      <c r="C49" s="344" t="s">
        <v>1567</v>
      </c>
      <c r="D49" s="344" t="s">
        <v>1513</v>
      </c>
      <c r="E49" s="344" t="str">
        <f>CONCATENATE(SUM('Раздел 1'!U49:U49),"=",0)</f>
        <v>0=0</v>
      </c>
    </row>
    <row r="50" spans="1:5" ht="25.5">
      <c r="A50" s="349">
        <f>IF((SUM('Раздел 1'!X51:X51)=0),"","Неверно!")</f>
      </c>
      <c r="B50" s="351" t="s">
        <v>1568</v>
      </c>
      <c r="C50" s="344" t="s">
        <v>1569</v>
      </c>
      <c r="D50" s="344" t="s">
        <v>1513</v>
      </c>
      <c r="E50" s="344" t="str">
        <f>CONCATENATE(SUM('Раздел 1'!X51:X51),"=",0)</f>
        <v>0=0</v>
      </c>
    </row>
    <row r="51" spans="1:5" ht="25.5">
      <c r="A51" s="349">
        <f>IF((SUM('Раздел 1'!Y51:Y51)=0),"","Неверно!")</f>
      </c>
      <c r="B51" s="351" t="s">
        <v>1568</v>
      </c>
      <c r="C51" s="344" t="s">
        <v>1570</v>
      </c>
      <c r="D51" s="344" t="s">
        <v>1513</v>
      </c>
      <c r="E51" s="344" t="str">
        <f>CONCATENATE(SUM('Раздел 1'!Y51:Y51),"=",0)</f>
        <v>0=0</v>
      </c>
    </row>
    <row r="52" spans="1:5" ht="25.5">
      <c r="A52" s="349">
        <f>IF((SUM('Раздел 1'!Z51:Z51)=0),"","Неверно!")</f>
      </c>
      <c r="B52" s="351" t="s">
        <v>1568</v>
      </c>
      <c r="C52" s="344" t="s">
        <v>1571</v>
      </c>
      <c r="D52" s="344" t="s">
        <v>1513</v>
      </c>
      <c r="E52" s="344" t="str">
        <f>CONCATENATE(SUM('Раздел 1'!Z51:Z51),"=",0)</f>
        <v>0=0</v>
      </c>
    </row>
    <row r="53" spans="1:5" ht="25.5">
      <c r="A53" s="349">
        <f>IF((SUM('Раздел 1'!J52:J52)=0),"","Неверно!")</f>
      </c>
      <c r="B53" s="351" t="s">
        <v>1572</v>
      </c>
      <c r="C53" s="344" t="s">
        <v>1573</v>
      </c>
      <c r="D53" s="344" t="s">
        <v>1513</v>
      </c>
      <c r="E53" s="344" t="str">
        <f>CONCATENATE(SUM('Раздел 1'!J52:J52),"=",0)</f>
        <v>0=0</v>
      </c>
    </row>
    <row r="54" spans="1:5" ht="25.5">
      <c r="A54" s="349">
        <f>IF((SUM('Раздел 1'!U52:U52)=0),"","Неверно!")</f>
      </c>
      <c r="B54" s="351" t="s">
        <v>1574</v>
      </c>
      <c r="C54" s="344" t="s">
        <v>1575</v>
      </c>
      <c r="D54" s="344" t="s">
        <v>1513</v>
      </c>
      <c r="E54" s="344" t="str">
        <f>CONCATENATE(SUM('Раздел 1'!U52:U52),"=",0)</f>
        <v>0=0</v>
      </c>
    </row>
    <row r="55" spans="1:5" ht="25.5">
      <c r="A55" s="349">
        <f>IF((SUM('Раздел 1'!X52:X52)=0),"","Неверно!")</f>
      </c>
      <c r="B55" s="351" t="s">
        <v>1576</v>
      </c>
      <c r="C55" s="344" t="s">
        <v>1577</v>
      </c>
      <c r="D55" s="344" t="s">
        <v>1513</v>
      </c>
      <c r="E55" s="344" t="str">
        <f>CONCATENATE(SUM('Раздел 1'!X52:X52),"=",0)</f>
        <v>0=0</v>
      </c>
    </row>
    <row r="56" spans="1:5" ht="25.5">
      <c r="A56" s="349">
        <f>IF((SUM('Раздел 1'!Y52:Y52)=0),"","Неверно!")</f>
      </c>
      <c r="B56" s="351" t="s">
        <v>1576</v>
      </c>
      <c r="C56" s="344" t="s">
        <v>1578</v>
      </c>
      <c r="D56" s="344" t="s">
        <v>1513</v>
      </c>
      <c r="E56" s="344" t="str">
        <f>CONCATENATE(SUM('Раздел 1'!Y52:Y52),"=",0)</f>
        <v>0=0</v>
      </c>
    </row>
    <row r="57" spans="1:5" ht="25.5">
      <c r="A57" s="349">
        <f>IF((SUM('Раздел 1'!Z52:Z52)=0),"","Неверно!")</f>
      </c>
      <c r="B57" s="351" t="s">
        <v>1576</v>
      </c>
      <c r="C57" s="344" t="s">
        <v>1579</v>
      </c>
      <c r="D57" s="344" t="s">
        <v>1513</v>
      </c>
      <c r="E57" s="344" t="str">
        <f>CONCATENATE(SUM('Раздел 1'!Z52:Z52),"=",0)</f>
        <v>0=0</v>
      </c>
    </row>
    <row r="58" spans="1:5" ht="25.5">
      <c r="A58" s="349">
        <f>IF((SUM('Раздел 1'!AA52:AA52)=0),"","Неверно!")</f>
      </c>
      <c r="B58" s="351" t="s">
        <v>1576</v>
      </c>
      <c r="C58" s="344" t="s">
        <v>1580</v>
      </c>
      <c r="D58" s="344" t="s">
        <v>1513</v>
      </c>
      <c r="E58" s="344" t="str">
        <f>CONCATENATE(SUM('Раздел 1'!AA52:AA52),"=",0)</f>
        <v>0=0</v>
      </c>
    </row>
    <row r="59" spans="1:5" ht="25.5">
      <c r="A59" s="349">
        <f>IF((SUM('Раздел 1'!AB52:AB52)=0),"","Неверно!")</f>
      </c>
      <c r="B59" s="351" t="s">
        <v>1576</v>
      </c>
      <c r="C59" s="344" t="s">
        <v>1581</v>
      </c>
      <c r="D59" s="344" t="s">
        <v>1513</v>
      </c>
      <c r="E59" s="344" t="str">
        <f>CONCATENATE(SUM('Раздел 1'!AB52:AB52),"=",0)</f>
        <v>0=0</v>
      </c>
    </row>
    <row r="60" spans="1:5" ht="25.5">
      <c r="A60" s="349">
        <f>IF((SUM('Раздел 1'!AC52:AC52)=0),"","Неверно!")</f>
      </c>
      <c r="B60" s="351" t="s">
        <v>1576</v>
      </c>
      <c r="C60" s="344" t="s">
        <v>1582</v>
      </c>
      <c r="D60" s="344" t="s">
        <v>1513</v>
      </c>
      <c r="E60" s="344" t="str">
        <f>CONCATENATE(SUM('Раздел 1'!AC52:AC52),"=",0)</f>
        <v>0=0</v>
      </c>
    </row>
    <row r="61" spans="1:5" ht="25.5">
      <c r="A61" s="349">
        <f>IF((SUM('Раздел 1'!Y53:Y53)=0),"","Неверно!")</f>
      </c>
      <c r="B61" s="351" t="s">
        <v>283</v>
      </c>
      <c r="C61" s="344" t="s">
        <v>284</v>
      </c>
      <c r="D61" s="344" t="s">
        <v>1513</v>
      </c>
      <c r="E61" s="344" t="str">
        <f>CONCATENATE(SUM('Раздел 1'!Y53:Y53),"=",0)</f>
        <v>0=0</v>
      </c>
    </row>
    <row r="62" spans="1:5" ht="25.5">
      <c r="A62" s="349">
        <f>IF((SUM('Раздел 1'!Z53:Z53)=0),"","Неверно!")</f>
      </c>
      <c r="B62" s="351" t="s">
        <v>283</v>
      </c>
      <c r="C62" s="344" t="s">
        <v>285</v>
      </c>
      <c r="D62" s="344" t="s">
        <v>1513</v>
      </c>
      <c r="E62" s="344" t="str">
        <f>CONCATENATE(SUM('Раздел 1'!Z53:Z53),"=",0)</f>
        <v>0=0</v>
      </c>
    </row>
    <row r="63" spans="1:5" ht="25.5">
      <c r="A63" s="349">
        <f>IF((SUM('Раздел 1'!AD56:AD56)=0),"","Неверно!")</f>
      </c>
      <c r="B63" s="351" t="s">
        <v>286</v>
      </c>
      <c r="C63" s="344" t="s">
        <v>287</v>
      </c>
      <c r="D63" s="344" t="s">
        <v>1513</v>
      </c>
      <c r="E63" s="344" t="str">
        <f>CONCATENATE(SUM('Раздел 1'!AD56:AD56),"=",0)</f>
        <v>0=0</v>
      </c>
    </row>
    <row r="64" spans="1:5" ht="12.75">
      <c r="A64" s="349">
        <f>IF((SUM('Разделы 2, 3, 5'!L7:L7)=0),"","Неверно!")</f>
      </c>
      <c r="B64" s="351" t="s">
        <v>288</v>
      </c>
      <c r="C64" s="344" t="s">
        <v>289</v>
      </c>
      <c r="D64" s="344" t="s">
        <v>1513</v>
      </c>
      <c r="E64" s="344" t="str">
        <f>CONCATENATE(SUM('Разделы 2, 3, 5'!L7:L7),"=",0)</f>
        <v>0=0</v>
      </c>
    </row>
    <row r="65" spans="1:5" ht="12.75">
      <c r="A65" s="349">
        <f>IF((SUM('Разделы 2, 3, 5'!L8:L8)=0),"","Неверно!")</f>
      </c>
      <c r="B65" s="351" t="s">
        <v>288</v>
      </c>
      <c r="C65" s="344" t="s">
        <v>290</v>
      </c>
      <c r="D65" s="344" t="s">
        <v>1513</v>
      </c>
      <c r="E65" s="344" t="str">
        <f>CONCATENATE(SUM('Разделы 2, 3, 5'!L8:L8),"=",0)</f>
        <v>0=0</v>
      </c>
    </row>
    <row r="66" spans="1:5" ht="12.75">
      <c r="A66" s="349">
        <f>IF((SUM('Разделы 2, 3, 5'!K11:K11)=0),"","Неверно!")</f>
      </c>
      <c r="B66" s="351" t="s">
        <v>291</v>
      </c>
      <c r="C66" s="344" t="s">
        <v>292</v>
      </c>
      <c r="D66" s="344" t="s">
        <v>1513</v>
      </c>
      <c r="E66" s="344" t="str">
        <f>CONCATENATE(SUM('Разделы 2, 3, 5'!K11:K11),"=",0)</f>
        <v>0=0</v>
      </c>
    </row>
    <row r="67" spans="1:5" ht="12.75">
      <c r="A67" s="349">
        <f>IF((SUM('Разделы 2, 3, 5'!L11:L11)=0),"","Неверно!")</f>
      </c>
      <c r="B67" s="351" t="s">
        <v>291</v>
      </c>
      <c r="C67" s="344" t="s">
        <v>293</v>
      </c>
      <c r="D67" s="344" t="s">
        <v>1513</v>
      </c>
      <c r="E67" s="344" t="str">
        <f>CONCATENATE(SUM('Разделы 2, 3, 5'!L11:L11),"=",0)</f>
        <v>0=0</v>
      </c>
    </row>
    <row r="68" spans="1:5" ht="25.5">
      <c r="A68" s="349">
        <f>IF((SUM('Разделы 2, 3, 5'!K20:K20)=0),"","Неверно!")</f>
      </c>
      <c r="B68" s="351" t="s">
        <v>294</v>
      </c>
      <c r="C68" s="344" t="s">
        <v>295</v>
      </c>
      <c r="D68" s="344" t="s">
        <v>1513</v>
      </c>
      <c r="E68" s="344" t="str">
        <f>CONCATENATE(SUM('Разделы 2, 3, 5'!K20:K20),"=",0)</f>
        <v>0=0</v>
      </c>
    </row>
    <row r="69" spans="1:5" ht="25.5">
      <c r="A69" s="349">
        <f>IF((SUM('Разделы 2, 3, 5'!L20:L20)=0),"","Неверно!")</f>
      </c>
      <c r="B69" s="351" t="s">
        <v>294</v>
      </c>
      <c r="C69" s="344" t="s">
        <v>296</v>
      </c>
      <c r="D69" s="344" t="s">
        <v>1513</v>
      </c>
      <c r="E69" s="344" t="str">
        <f>CONCATENATE(SUM('Разделы 2, 3, 5'!L20:L20),"=",0)</f>
        <v>0=0</v>
      </c>
    </row>
    <row r="70" spans="1:5" ht="25.5">
      <c r="A70" s="349">
        <f>IF((SUM('Разделы 2, 3, 5'!L26:L26)=0),"","Неверно!")</f>
      </c>
      <c r="B70" s="351" t="s">
        <v>297</v>
      </c>
      <c r="C70" s="344" t="s">
        <v>298</v>
      </c>
      <c r="D70" s="344" t="s">
        <v>1513</v>
      </c>
      <c r="E70" s="344" t="str">
        <f>CONCATENATE(SUM('Разделы 2, 3, 5'!L26:L26),"=",0)</f>
        <v>0=0</v>
      </c>
    </row>
    <row r="71" spans="1:5" ht="25.5">
      <c r="A71" s="349">
        <f>IF((SUM('Раздел 4'!D24:D24)=0),"","Неверно!")</f>
      </c>
      <c r="B71" s="351" t="s">
        <v>299</v>
      </c>
      <c r="C71" s="344" t="s">
        <v>300</v>
      </c>
      <c r="D71" s="344" t="s">
        <v>1513</v>
      </c>
      <c r="E71" s="344" t="str">
        <f>CONCATENATE(SUM('Раздел 4'!D24:D24),"=",0)</f>
        <v>0=0</v>
      </c>
    </row>
    <row r="72" spans="1:5" ht="25.5">
      <c r="A72" s="349">
        <f>IF((SUM('Раздел 4'!E24:E24)=0),"","Неверно!")</f>
      </c>
      <c r="B72" s="351" t="s">
        <v>299</v>
      </c>
      <c r="C72" s="344" t="s">
        <v>301</v>
      </c>
      <c r="D72" s="344" t="s">
        <v>1513</v>
      </c>
      <c r="E72" s="344" t="str">
        <f>CONCATENATE(SUM('Раздел 4'!E24:E24),"=",0)</f>
        <v>0=0</v>
      </c>
    </row>
    <row r="73" spans="1:5" ht="25.5">
      <c r="A73" s="349">
        <f>IF((SUM('Раздел 4'!F24:F24)=0),"","Неверно!")</f>
      </c>
      <c r="B73" s="351" t="s">
        <v>299</v>
      </c>
      <c r="C73" s="344" t="s">
        <v>302</v>
      </c>
      <c r="D73" s="344" t="s">
        <v>1513</v>
      </c>
      <c r="E73" s="344" t="str">
        <f>CONCATENATE(SUM('Раздел 4'!F24:F24),"=",0)</f>
        <v>0=0</v>
      </c>
    </row>
    <row r="74" spans="1:5" ht="25.5">
      <c r="A74" s="349">
        <f>IF((SUM('Раздел 4'!G24:G24)=0),"","Неверно!")</f>
      </c>
      <c r="B74" s="351" t="s">
        <v>299</v>
      </c>
      <c r="C74" s="344" t="s">
        <v>303</v>
      </c>
      <c r="D74" s="344" t="s">
        <v>1513</v>
      </c>
      <c r="E74" s="344" t="str">
        <f>CONCATENATE(SUM('Раздел 4'!G24:G24),"=",0)</f>
        <v>0=0</v>
      </c>
    </row>
    <row r="75" spans="1:5" ht="25.5">
      <c r="A75" s="349">
        <f>IF((SUM('Раздел 4'!D25:D25)=0),"","Неверно!")</f>
      </c>
      <c r="B75" s="351" t="s">
        <v>299</v>
      </c>
      <c r="C75" s="344" t="s">
        <v>304</v>
      </c>
      <c r="D75" s="344" t="s">
        <v>1513</v>
      </c>
      <c r="E75" s="344" t="str">
        <f>CONCATENATE(SUM('Раздел 4'!D25:D25),"=",0)</f>
        <v>0=0</v>
      </c>
    </row>
    <row r="76" spans="1:5" ht="25.5">
      <c r="A76" s="349">
        <f>IF((SUM('Раздел 4'!E25:E25)=0),"","Неверно!")</f>
      </c>
      <c r="B76" s="351" t="s">
        <v>299</v>
      </c>
      <c r="C76" s="344" t="s">
        <v>305</v>
      </c>
      <c r="D76" s="344" t="s">
        <v>1513</v>
      </c>
      <c r="E76" s="344" t="str">
        <f>CONCATENATE(SUM('Раздел 4'!E25:E25),"=",0)</f>
        <v>0=0</v>
      </c>
    </row>
    <row r="77" spans="1:5" ht="25.5">
      <c r="A77" s="349">
        <f>IF((SUM('Раздел 4'!F25:F25)=0),"","Неверно!")</f>
      </c>
      <c r="B77" s="351" t="s">
        <v>299</v>
      </c>
      <c r="C77" s="344" t="s">
        <v>306</v>
      </c>
      <c r="D77" s="344" t="s">
        <v>1513</v>
      </c>
      <c r="E77" s="344" t="str">
        <f>CONCATENATE(SUM('Раздел 4'!F25:F25),"=",0)</f>
        <v>0=0</v>
      </c>
    </row>
    <row r="78" spans="1:5" ht="25.5">
      <c r="A78" s="349">
        <f>IF((SUM('Раздел 4'!G25:G25)=0),"","Неверно!")</f>
      </c>
      <c r="B78" s="351" t="s">
        <v>299</v>
      </c>
      <c r="C78" s="344" t="s">
        <v>307</v>
      </c>
      <c r="D78" s="344" t="s">
        <v>1513</v>
      </c>
      <c r="E78" s="344" t="str">
        <f>CONCATENATE(SUM('Раздел 4'!G25:G25),"=",0)</f>
        <v>0=0</v>
      </c>
    </row>
    <row r="79" spans="1:5" ht="25.5">
      <c r="A79" s="349">
        <f>IF((SUM('Раздел 4'!G37:G37)=0),"","Неверно!")</f>
      </c>
      <c r="B79" s="351" t="s">
        <v>308</v>
      </c>
      <c r="C79" s="344" t="s">
        <v>309</v>
      </c>
      <c r="D79" s="344" t="s">
        <v>1513</v>
      </c>
      <c r="E79" s="344" t="str">
        <f>CONCATENATE(SUM('Раздел 4'!G37:G37),"=",0)</f>
        <v>0=0</v>
      </c>
    </row>
    <row r="80" spans="1:5" ht="25.5">
      <c r="A80" s="349">
        <f>IF((SUM('Раздел 4'!G39:G39)=0),"","Неверно!")</f>
      </c>
      <c r="B80" s="351" t="s">
        <v>310</v>
      </c>
      <c r="C80" s="344" t="s">
        <v>311</v>
      </c>
      <c r="D80" s="344" t="s">
        <v>1513</v>
      </c>
      <c r="E80" s="344" t="str">
        <f>CONCATENATE(SUM('Раздел 4'!G39:G39),"=",0)</f>
        <v>0=0</v>
      </c>
    </row>
    <row r="81" spans="1:5" ht="25.5">
      <c r="A81" s="349">
        <f>IF((SUM('Раздел 4'!G40:G40)=0),"","Неверно!")</f>
      </c>
      <c r="B81" s="351" t="s">
        <v>310</v>
      </c>
      <c r="C81" s="344" t="s">
        <v>312</v>
      </c>
      <c r="D81" s="344" t="s">
        <v>1513</v>
      </c>
      <c r="E81" s="344" t="str">
        <f>CONCATENATE(SUM('Раздел 4'!G40:G40),"=",0)</f>
        <v>0=0</v>
      </c>
    </row>
    <row r="82" spans="1:5" ht="25.5">
      <c r="A82" s="349">
        <f>IF((SUM('Раздел 4'!D43:D43)=0),"","Неверно!")</f>
      </c>
      <c r="B82" s="351" t="s">
        <v>313</v>
      </c>
      <c r="C82" s="344" t="s">
        <v>314</v>
      </c>
      <c r="D82" s="344" t="s">
        <v>1513</v>
      </c>
      <c r="E82" s="344" t="str">
        <f>CONCATENATE(SUM('Раздел 4'!D43:D43),"=",0)</f>
        <v>0=0</v>
      </c>
    </row>
    <row r="83" spans="1:5" ht="25.5">
      <c r="A83" s="349">
        <f>IF((SUM('Раздел 4'!E43:E43)=0),"","Неверно!")</f>
      </c>
      <c r="B83" s="351" t="s">
        <v>313</v>
      </c>
      <c r="C83" s="344" t="s">
        <v>315</v>
      </c>
      <c r="D83" s="344" t="s">
        <v>1513</v>
      </c>
      <c r="E83" s="344" t="str">
        <f>CONCATENATE(SUM('Раздел 4'!E43:E43),"=",0)</f>
        <v>0=0</v>
      </c>
    </row>
    <row r="84" spans="1:5" ht="25.5">
      <c r="A84" s="349">
        <f>IF((SUM('Раздел 4'!F43:F43)=0),"","Неверно!")</f>
      </c>
      <c r="B84" s="351" t="s">
        <v>313</v>
      </c>
      <c r="C84" s="344" t="s">
        <v>316</v>
      </c>
      <c r="D84" s="344" t="s">
        <v>1513</v>
      </c>
      <c r="E84" s="344" t="str">
        <f>CONCATENATE(SUM('Раздел 4'!F43:F43),"=",0)</f>
        <v>0=0</v>
      </c>
    </row>
    <row r="85" spans="1:5" ht="25.5">
      <c r="A85" s="349">
        <f>IF((SUM('Раздел 4'!G43:G43)=0),"","Неверно!")</f>
      </c>
      <c r="B85" s="351" t="s">
        <v>313</v>
      </c>
      <c r="C85" s="344" t="s">
        <v>317</v>
      </c>
      <c r="D85" s="344" t="s">
        <v>1513</v>
      </c>
      <c r="E85" s="344" t="str">
        <f>CONCATENATE(SUM('Раздел 4'!G43:G43),"=",0)</f>
        <v>0=0</v>
      </c>
    </row>
    <row r="86" spans="1:5" ht="25.5">
      <c r="A86" s="349">
        <f>IF((SUM('Раздел 4'!D44:D44)=0),"","Неверно!")</f>
      </c>
      <c r="B86" s="351" t="s">
        <v>313</v>
      </c>
      <c r="C86" s="344" t="s">
        <v>318</v>
      </c>
      <c r="D86" s="344" t="s">
        <v>1513</v>
      </c>
      <c r="E86" s="344" t="str">
        <f>CONCATENATE(SUM('Раздел 4'!D44:D44),"=",0)</f>
        <v>0=0</v>
      </c>
    </row>
    <row r="87" spans="1:5" ht="25.5">
      <c r="A87" s="349">
        <f>IF((SUM('Раздел 4'!E44:E44)=0),"","Неверно!")</f>
      </c>
      <c r="B87" s="351" t="s">
        <v>313</v>
      </c>
      <c r="C87" s="344" t="s">
        <v>319</v>
      </c>
      <c r="D87" s="344" t="s">
        <v>1513</v>
      </c>
      <c r="E87" s="344" t="str">
        <f>CONCATENATE(SUM('Раздел 4'!E44:E44),"=",0)</f>
        <v>0=0</v>
      </c>
    </row>
    <row r="88" spans="1:5" ht="25.5">
      <c r="A88" s="349">
        <f>IF((SUM('Раздел 4'!F44:F44)=0),"","Неверно!")</f>
      </c>
      <c r="B88" s="351" t="s">
        <v>313</v>
      </c>
      <c r="C88" s="344" t="s">
        <v>320</v>
      </c>
      <c r="D88" s="344" t="s">
        <v>1513</v>
      </c>
      <c r="E88" s="344" t="str">
        <f>CONCATENATE(SUM('Раздел 4'!F44:F44),"=",0)</f>
        <v>0=0</v>
      </c>
    </row>
    <row r="89" spans="1:5" ht="25.5">
      <c r="A89" s="349">
        <f>IF((SUM('Раздел 4'!G44:G44)=0),"","Неверно!")</f>
      </c>
      <c r="B89" s="351" t="s">
        <v>313</v>
      </c>
      <c r="C89" s="344" t="s">
        <v>321</v>
      </c>
      <c r="D89" s="344" t="s">
        <v>1513</v>
      </c>
      <c r="E89" s="344" t="str">
        <f>CONCATENATE(SUM('Раздел 4'!G44:G44),"=",0)</f>
        <v>0=0</v>
      </c>
    </row>
    <row r="90" spans="1:5" ht="25.5">
      <c r="A90" s="349">
        <f>IF((SUM('Раздел 4'!G57:G57)=0),"","Неверно!")</f>
      </c>
      <c r="B90" s="351" t="s">
        <v>322</v>
      </c>
      <c r="C90" s="344" t="s">
        <v>323</v>
      </c>
      <c r="D90" s="344" t="s">
        <v>1513</v>
      </c>
      <c r="E90" s="344" t="str">
        <f>CONCATENATE(SUM('Раздел 4'!G57:G57),"=",0)</f>
        <v>0=0</v>
      </c>
    </row>
    <row r="91" spans="1:5" ht="25.5">
      <c r="A91" s="349">
        <f>IF((SUM('Раздел 4'!D60:D60)=0),"","Неверно!")</f>
      </c>
      <c r="B91" s="351" t="s">
        <v>324</v>
      </c>
      <c r="C91" s="344" t="s">
        <v>325</v>
      </c>
      <c r="D91" s="344" t="s">
        <v>1513</v>
      </c>
      <c r="E91" s="344" t="str">
        <f>CONCATENATE(SUM('Раздел 4'!D60:D60),"=",0)</f>
        <v>0=0</v>
      </c>
    </row>
    <row r="92" spans="1:5" ht="25.5">
      <c r="A92" s="349">
        <f>IF((SUM('Раздел 4'!E60:E60)=0),"","Неверно!")</f>
      </c>
      <c r="B92" s="351" t="s">
        <v>324</v>
      </c>
      <c r="C92" s="344" t="s">
        <v>326</v>
      </c>
      <c r="D92" s="344" t="s">
        <v>1513</v>
      </c>
      <c r="E92" s="344" t="str">
        <f>CONCATENATE(SUM('Раздел 4'!E60:E60),"=",0)</f>
        <v>0=0</v>
      </c>
    </row>
    <row r="93" spans="1:5" ht="25.5">
      <c r="A93" s="349">
        <f>IF((SUM('Раздел 4'!F60:F60)=0),"","Неверно!")</f>
      </c>
      <c r="B93" s="351" t="s">
        <v>324</v>
      </c>
      <c r="C93" s="344" t="s">
        <v>327</v>
      </c>
      <c r="D93" s="344" t="s">
        <v>1513</v>
      </c>
      <c r="E93" s="344" t="str">
        <f>CONCATENATE(SUM('Раздел 4'!F60:F60),"=",0)</f>
        <v>0=0</v>
      </c>
    </row>
    <row r="94" spans="1:5" ht="25.5">
      <c r="A94" s="349">
        <f>IF((SUM('Раздел 4'!G60:G60)=0),"","Неверно!")</f>
      </c>
      <c r="B94" s="351" t="s">
        <v>324</v>
      </c>
      <c r="C94" s="344" t="s">
        <v>328</v>
      </c>
      <c r="D94" s="344" t="s">
        <v>1513</v>
      </c>
      <c r="E94" s="344" t="str">
        <f>CONCATENATE(SUM('Раздел 4'!G60:G60),"=",0)</f>
        <v>0=0</v>
      </c>
    </row>
    <row r="95" spans="1:5" ht="25.5">
      <c r="A95" s="349">
        <f>IF((SUM('Раздел 4'!D67:D67)=0),"","Неверно!")</f>
      </c>
      <c r="B95" s="351" t="s">
        <v>329</v>
      </c>
      <c r="C95" s="344" t="s">
        <v>330</v>
      </c>
      <c r="D95" s="344" t="s">
        <v>1513</v>
      </c>
      <c r="E95" s="344" t="str">
        <f>CONCATENATE(SUM('Раздел 4'!D67:D67),"=",0)</f>
        <v>0=0</v>
      </c>
    </row>
    <row r="96" spans="1:5" ht="25.5">
      <c r="A96" s="349">
        <f>IF((SUM('Раздел 4'!E67:E67)=0),"","Неверно!")</f>
      </c>
      <c r="B96" s="351" t="s">
        <v>329</v>
      </c>
      <c r="C96" s="344" t="s">
        <v>331</v>
      </c>
      <c r="D96" s="344" t="s">
        <v>1513</v>
      </c>
      <c r="E96" s="344" t="str">
        <f>CONCATENATE(SUM('Раздел 4'!E67:E67),"=",0)</f>
        <v>0=0</v>
      </c>
    </row>
    <row r="97" spans="1:5" ht="25.5">
      <c r="A97" s="349">
        <f>IF((SUM('Раздел 4'!F67:F67)=0),"","Неверно!")</f>
      </c>
      <c r="B97" s="351" t="s">
        <v>329</v>
      </c>
      <c r="C97" s="344" t="s">
        <v>332</v>
      </c>
      <c r="D97" s="344" t="s">
        <v>1513</v>
      </c>
      <c r="E97" s="344" t="str">
        <f>CONCATENATE(SUM('Раздел 4'!F67:F67),"=",0)</f>
        <v>0=0</v>
      </c>
    </row>
    <row r="98" spans="1:5" ht="25.5">
      <c r="A98" s="349">
        <f>IF((SUM('Раздел 4'!G67:G67)=0),"","Неверно!")</f>
      </c>
      <c r="B98" s="351" t="s">
        <v>329</v>
      </c>
      <c r="C98" s="344" t="s">
        <v>333</v>
      </c>
      <c r="D98" s="344" t="s">
        <v>1513</v>
      </c>
      <c r="E98" s="344" t="str">
        <f>CONCATENATE(SUM('Раздел 4'!G67:G67),"=",0)</f>
        <v>0=0</v>
      </c>
    </row>
    <row r="99" spans="1:5" ht="25.5">
      <c r="A99" s="349">
        <f>IF((SUM('Раздел 4'!D68:D68)=0),"","Неверно!")</f>
      </c>
      <c r="B99" s="351" t="s">
        <v>329</v>
      </c>
      <c r="C99" s="344" t="s">
        <v>334</v>
      </c>
      <c r="D99" s="344" t="s">
        <v>1513</v>
      </c>
      <c r="E99" s="344" t="str">
        <f>CONCATENATE(SUM('Раздел 4'!D68:D68),"=",0)</f>
        <v>0=0</v>
      </c>
    </row>
    <row r="100" spans="1:5" ht="25.5">
      <c r="A100" s="349">
        <f>IF((SUM('Раздел 4'!E68:E68)=0),"","Неверно!")</f>
      </c>
      <c r="B100" s="351" t="s">
        <v>329</v>
      </c>
      <c r="C100" s="344" t="s">
        <v>335</v>
      </c>
      <c r="D100" s="344" t="s">
        <v>1513</v>
      </c>
      <c r="E100" s="344" t="str">
        <f>CONCATENATE(SUM('Раздел 4'!E68:E68),"=",0)</f>
        <v>0=0</v>
      </c>
    </row>
    <row r="101" spans="1:5" ht="25.5">
      <c r="A101" s="349">
        <f>IF((SUM('Раздел 4'!F68:F68)=0),"","Неверно!")</f>
      </c>
      <c r="B101" s="351" t="s">
        <v>329</v>
      </c>
      <c r="C101" s="344" t="s">
        <v>336</v>
      </c>
      <c r="D101" s="344" t="s">
        <v>1513</v>
      </c>
      <c r="E101" s="344" t="str">
        <f>CONCATENATE(SUM('Раздел 4'!F68:F68),"=",0)</f>
        <v>0=0</v>
      </c>
    </row>
    <row r="102" spans="1:5" ht="25.5">
      <c r="A102" s="349">
        <f>IF((SUM('Раздел 4'!G68:G68)=0),"","Неверно!")</f>
      </c>
      <c r="B102" s="351" t="s">
        <v>329</v>
      </c>
      <c r="C102" s="344" t="s">
        <v>337</v>
      </c>
      <c r="D102" s="344" t="s">
        <v>1513</v>
      </c>
      <c r="E102" s="344" t="str">
        <f>CONCATENATE(SUM('Раздел 4'!G68:G68),"=",0)</f>
        <v>0=0</v>
      </c>
    </row>
    <row r="103" spans="1:5" ht="12.75">
      <c r="A103" s="349">
        <f>IF((SUM('Разделы 9, 10, 11'!C11:C11)=0),"","Неверно!")</f>
      </c>
      <c r="B103" s="351" t="s">
        <v>338</v>
      </c>
      <c r="C103" s="344" t="s">
        <v>339</v>
      </c>
      <c r="D103" s="344" t="s">
        <v>1513</v>
      </c>
      <c r="E103" s="344" t="str">
        <f>CONCATENATE(SUM('Разделы 9, 10, 11'!C11:C11),"=",0)</f>
        <v>0=0</v>
      </c>
    </row>
    <row r="104" spans="1:5" ht="25.5">
      <c r="A104" s="349">
        <f>IF((SUM('Разделы 9, 10, 11'!L11:L11)=0),"","Неверно!")</f>
      </c>
      <c r="B104" s="351" t="s">
        <v>338</v>
      </c>
      <c r="C104" s="344" t="s">
        <v>340</v>
      </c>
      <c r="D104" s="344" t="s">
        <v>1513</v>
      </c>
      <c r="E104" s="344" t="str">
        <f>CONCATENATE(SUM('Разделы 9, 10, 11'!L11:L11),"=",0)</f>
        <v>0=0</v>
      </c>
    </row>
    <row r="105" spans="1:5" ht="25.5">
      <c r="A105" s="349">
        <f>IF((SUM('Разделы 9, 10, 11'!M11:M11)=0),"","Неверно!")</f>
      </c>
      <c r="B105" s="351" t="s">
        <v>338</v>
      </c>
      <c r="C105" s="344" t="s">
        <v>341</v>
      </c>
      <c r="D105" s="344" t="s">
        <v>1513</v>
      </c>
      <c r="E105" s="344" t="str">
        <f>CONCATENATE(SUM('Разделы 9, 10, 11'!M11:M11),"=",0)</f>
        <v>0=0</v>
      </c>
    </row>
    <row r="106" spans="1:5" ht="25.5">
      <c r="A106" s="349">
        <f>IF((SUM('Разделы 9, 10, 11'!N11:N11)=0),"","Неверно!")</f>
      </c>
      <c r="B106" s="351" t="s">
        <v>338</v>
      </c>
      <c r="C106" s="344" t="s">
        <v>342</v>
      </c>
      <c r="D106" s="344" t="s">
        <v>1513</v>
      </c>
      <c r="E106" s="344" t="str">
        <f>CONCATENATE(SUM('Разделы 9, 10, 11'!N11:N11),"=",0)</f>
        <v>0=0</v>
      </c>
    </row>
    <row r="107" spans="1:5" ht="12.75">
      <c r="A107" s="349">
        <f>IF((SUM('Разделы 9, 10, 11'!D11:D11)=0),"","Неверно!")</f>
      </c>
      <c r="B107" s="351" t="s">
        <v>338</v>
      </c>
      <c r="C107" s="344" t="s">
        <v>343</v>
      </c>
      <c r="D107" s="344" t="s">
        <v>1513</v>
      </c>
      <c r="E107" s="344" t="str">
        <f>CONCATENATE(SUM('Разделы 9, 10, 11'!D11:D11),"=",0)</f>
        <v>0=0</v>
      </c>
    </row>
    <row r="108" spans="1:5" ht="12.75">
      <c r="A108" s="349">
        <f>IF((SUM('Разделы 9, 10, 11'!E11:E11)=0),"","Неверно!")</f>
      </c>
      <c r="B108" s="351" t="s">
        <v>338</v>
      </c>
      <c r="C108" s="344" t="s">
        <v>344</v>
      </c>
      <c r="D108" s="344" t="s">
        <v>1513</v>
      </c>
      <c r="E108" s="344" t="str">
        <f>CONCATENATE(SUM('Разделы 9, 10, 11'!E11:E11),"=",0)</f>
        <v>0=0</v>
      </c>
    </row>
    <row r="109" spans="1:5" ht="12.75">
      <c r="A109" s="349">
        <f>IF((SUM('Разделы 9, 10, 11'!F11:F11)=0),"","Неверно!")</f>
      </c>
      <c r="B109" s="351" t="s">
        <v>338</v>
      </c>
      <c r="C109" s="344" t="s">
        <v>345</v>
      </c>
      <c r="D109" s="344" t="s">
        <v>1513</v>
      </c>
      <c r="E109" s="344" t="str">
        <f>CONCATENATE(SUM('Разделы 9, 10, 11'!F11:F11),"=",0)</f>
        <v>0=0</v>
      </c>
    </row>
    <row r="110" spans="1:5" ht="12.75">
      <c r="A110" s="349">
        <f>IF((SUM('Разделы 9, 10, 11'!G11:G11)=0),"","Неверно!")</f>
      </c>
      <c r="B110" s="351" t="s">
        <v>338</v>
      </c>
      <c r="C110" s="344" t="s">
        <v>346</v>
      </c>
      <c r="D110" s="344" t="s">
        <v>1513</v>
      </c>
      <c r="E110" s="344" t="str">
        <f>CONCATENATE(SUM('Разделы 9, 10, 11'!G11:G11),"=",0)</f>
        <v>0=0</v>
      </c>
    </row>
    <row r="111" spans="1:5" ht="12.75">
      <c r="A111" s="349">
        <f>IF((SUM('Разделы 9, 10, 11'!H11:H11)=0),"","Неверно!")</f>
      </c>
      <c r="B111" s="351" t="s">
        <v>338</v>
      </c>
      <c r="C111" s="344" t="s">
        <v>347</v>
      </c>
      <c r="D111" s="344" t="s">
        <v>1513</v>
      </c>
      <c r="E111" s="344" t="str">
        <f>CONCATENATE(SUM('Разделы 9, 10, 11'!H11:H11),"=",0)</f>
        <v>0=0</v>
      </c>
    </row>
    <row r="112" spans="1:5" ht="12.75">
      <c r="A112" s="349">
        <f>IF((SUM('Разделы 9, 10, 11'!I11:I11)=0),"","Неверно!")</f>
      </c>
      <c r="B112" s="351" t="s">
        <v>338</v>
      </c>
      <c r="C112" s="344" t="s">
        <v>348</v>
      </c>
      <c r="D112" s="344" t="s">
        <v>1513</v>
      </c>
      <c r="E112" s="344" t="str">
        <f>CONCATENATE(SUM('Разделы 9, 10, 11'!I11:I11),"=",0)</f>
        <v>0=0</v>
      </c>
    </row>
    <row r="113" spans="1:5" ht="12.75">
      <c r="A113" s="349">
        <f>IF((SUM('Разделы 9, 10, 11'!J11:J11)=0),"","Неверно!")</f>
      </c>
      <c r="B113" s="351" t="s">
        <v>338</v>
      </c>
      <c r="C113" s="344" t="s">
        <v>349</v>
      </c>
      <c r="D113" s="344" t="s">
        <v>1513</v>
      </c>
      <c r="E113" s="344" t="str">
        <f>CONCATENATE(SUM('Разделы 9, 10, 11'!J11:J11),"=",0)</f>
        <v>0=0</v>
      </c>
    </row>
    <row r="114" spans="1:5" ht="12.75">
      <c r="A114" s="349">
        <f>IF((SUM('Разделы 9, 10, 11'!K11:K11)=0),"","Неверно!")</f>
      </c>
      <c r="B114" s="351" t="s">
        <v>338</v>
      </c>
      <c r="C114" s="344" t="s">
        <v>350</v>
      </c>
      <c r="D114" s="344" t="s">
        <v>1513</v>
      </c>
      <c r="E114" s="344" t="str">
        <f>CONCATENATE(SUM('Разделы 9, 10, 11'!K11:K11),"=",0)</f>
        <v>0=0</v>
      </c>
    </row>
    <row r="115" spans="1:5" ht="25.5">
      <c r="A115" s="349">
        <f>IF((SUM('Разделы 9, 10, 11'!C20:C20)=0),"","Неверно!")</f>
      </c>
      <c r="B115" s="351" t="s">
        <v>338</v>
      </c>
      <c r="C115" s="344" t="s">
        <v>351</v>
      </c>
      <c r="D115" s="344" t="s">
        <v>1513</v>
      </c>
      <c r="E115" s="344" t="str">
        <f>CONCATENATE(SUM('Разделы 9, 10, 11'!C20:C20),"=",0)</f>
        <v>0=0</v>
      </c>
    </row>
    <row r="116" spans="1:5" ht="25.5">
      <c r="A116" s="349">
        <f>IF((SUM('Разделы 9, 10, 11'!L20:L20)=0),"","Неверно!")</f>
      </c>
      <c r="B116" s="351" t="s">
        <v>338</v>
      </c>
      <c r="C116" s="344" t="s">
        <v>352</v>
      </c>
      <c r="D116" s="344" t="s">
        <v>1513</v>
      </c>
      <c r="E116" s="344" t="str">
        <f>CONCATENATE(SUM('Разделы 9, 10, 11'!L20:L20),"=",0)</f>
        <v>0=0</v>
      </c>
    </row>
    <row r="117" spans="1:5" ht="25.5">
      <c r="A117" s="349">
        <f>IF((SUM('Разделы 9, 10, 11'!M20:M20)=0),"","Неверно!")</f>
      </c>
      <c r="B117" s="351" t="s">
        <v>338</v>
      </c>
      <c r="C117" s="344" t="s">
        <v>353</v>
      </c>
      <c r="D117" s="344" t="s">
        <v>1513</v>
      </c>
      <c r="E117" s="344" t="str">
        <f>CONCATENATE(SUM('Разделы 9, 10, 11'!M20:M20),"=",0)</f>
        <v>0=0</v>
      </c>
    </row>
    <row r="118" spans="1:5" ht="25.5">
      <c r="A118" s="349">
        <f>IF((SUM('Разделы 9, 10, 11'!N20:N20)=0),"","Неверно!")</f>
      </c>
      <c r="B118" s="351" t="s">
        <v>338</v>
      </c>
      <c r="C118" s="344" t="s">
        <v>354</v>
      </c>
      <c r="D118" s="344" t="s">
        <v>1513</v>
      </c>
      <c r="E118" s="344" t="str">
        <f>CONCATENATE(SUM('Разделы 9, 10, 11'!N20:N20),"=",0)</f>
        <v>0=0</v>
      </c>
    </row>
    <row r="119" spans="1:5" ht="25.5">
      <c r="A119" s="349">
        <f>IF((SUM('Разделы 9, 10, 11'!D20:D20)=0),"","Неверно!")</f>
      </c>
      <c r="B119" s="351" t="s">
        <v>338</v>
      </c>
      <c r="C119" s="344" t="s">
        <v>355</v>
      </c>
      <c r="D119" s="344" t="s">
        <v>1513</v>
      </c>
      <c r="E119" s="344" t="str">
        <f>CONCATENATE(SUM('Разделы 9, 10, 11'!D20:D20),"=",0)</f>
        <v>0=0</v>
      </c>
    </row>
    <row r="120" spans="1:5" ht="25.5">
      <c r="A120" s="349">
        <f>IF((SUM('Разделы 9, 10, 11'!E20:E20)=0),"","Неверно!")</f>
      </c>
      <c r="B120" s="351" t="s">
        <v>338</v>
      </c>
      <c r="C120" s="344" t="s">
        <v>356</v>
      </c>
      <c r="D120" s="344" t="s">
        <v>1513</v>
      </c>
      <c r="E120" s="344" t="str">
        <f>CONCATENATE(SUM('Разделы 9, 10, 11'!E20:E20),"=",0)</f>
        <v>0=0</v>
      </c>
    </row>
    <row r="121" spans="1:5" ht="25.5">
      <c r="A121" s="349">
        <f>IF((SUM('Разделы 9, 10, 11'!F20:F20)=0),"","Неверно!")</f>
      </c>
      <c r="B121" s="351" t="s">
        <v>338</v>
      </c>
      <c r="C121" s="344" t="s">
        <v>357</v>
      </c>
      <c r="D121" s="344" t="s">
        <v>1513</v>
      </c>
      <c r="E121" s="344" t="str">
        <f>CONCATENATE(SUM('Разделы 9, 10, 11'!F20:F20),"=",0)</f>
        <v>0=0</v>
      </c>
    </row>
    <row r="122" spans="1:5" ht="25.5">
      <c r="A122" s="349">
        <f>IF((SUM('Разделы 9, 10, 11'!G20:G20)=0),"","Неверно!")</f>
      </c>
      <c r="B122" s="351" t="s">
        <v>338</v>
      </c>
      <c r="C122" s="344" t="s">
        <v>358</v>
      </c>
      <c r="D122" s="344" t="s">
        <v>1513</v>
      </c>
      <c r="E122" s="344" t="str">
        <f>CONCATENATE(SUM('Разделы 9, 10, 11'!G20:G20),"=",0)</f>
        <v>0=0</v>
      </c>
    </row>
    <row r="123" spans="1:5" ht="25.5">
      <c r="A123" s="349">
        <f>IF((SUM('Разделы 9, 10, 11'!H20:H20)=0),"","Неверно!")</f>
      </c>
      <c r="B123" s="351" t="s">
        <v>338</v>
      </c>
      <c r="C123" s="344" t="s">
        <v>359</v>
      </c>
      <c r="D123" s="344" t="s">
        <v>1513</v>
      </c>
      <c r="E123" s="344" t="str">
        <f>CONCATENATE(SUM('Разделы 9, 10, 11'!H20:H20),"=",0)</f>
        <v>0=0</v>
      </c>
    </row>
    <row r="124" spans="1:5" ht="25.5">
      <c r="A124" s="349">
        <f>IF((SUM('Разделы 9, 10, 11'!I20:I20)=0),"","Неверно!")</f>
      </c>
      <c r="B124" s="351" t="s">
        <v>338</v>
      </c>
      <c r="C124" s="344" t="s">
        <v>360</v>
      </c>
      <c r="D124" s="344" t="s">
        <v>1513</v>
      </c>
      <c r="E124" s="344" t="str">
        <f>CONCATENATE(SUM('Разделы 9, 10, 11'!I20:I20),"=",0)</f>
        <v>0=0</v>
      </c>
    </row>
    <row r="125" spans="1:5" ht="25.5">
      <c r="A125" s="349">
        <f>IF((SUM('Разделы 9, 10, 11'!J20:J20)=0),"","Неверно!")</f>
      </c>
      <c r="B125" s="351" t="s">
        <v>338</v>
      </c>
      <c r="C125" s="344" t="s">
        <v>361</v>
      </c>
      <c r="D125" s="344" t="s">
        <v>1513</v>
      </c>
      <c r="E125" s="344" t="str">
        <f>CONCATENATE(SUM('Разделы 9, 10, 11'!J20:J20),"=",0)</f>
        <v>0=0</v>
      </c>
    </row>
    <row r="126" spans="1:5" ht="25.5">
      <c r="A126" s="349">
        <f>IF((SUM('Разделы 9, 10, 11'!K20:K20)=0),"","Неверно!")</f>
      </c>
      <c r="B126" s="351" t="s">
        <v>338</v>
      </c>
      <c r="C126" s="344" t="s">
        <v>362</v>
      </c>
      <c r="D126" s="344" t="s">
        <v>1513</v>
      </c>
      <c r="E126" s="344" t="str">
        <f>CONCATENATE(SUM('Разделы 9, 10, 11'!K20:K20),"=",0)</f>
        <v>0=0</v>
      </c>
    </row>
    <row r="127" spans="1:5" ht="12.75">
      <c r="A127" s="349">
        <f>IF((SUM('Разделы 9, 10, 11'!C12:C12)=0),"","Неверно!")</f>
      </c>
      <c r="B127" s="351" t="s">
        <v>338</v>
      </c>
      <c r="C127" s="344" t="s">
        <v>363</v>
      </c>
      <c r="D127" s="344" t="s">
        <v>1513</v>
      </c>
      <c r="E127" s="344" t="str">
        <f>CONCATENATE(SUM('Разделы 9, 10, 11'!C12:C12),"=",0)</f>
        <v>0=0</v>
      </c>
    </row>
    <row r="128" spans="1:5" ht="25.5">
      <c r="A128" s="349">
        <f>IF((SUM('Разделы 9, 10, 11'!L12:L12)=0),"","Неверно!")</f>
      </c>
      <c r="B128" s="351" t="s">
        <v>338</v>
      </c>
      <c r="C128" s="344" t="s">
        <v>364</v>
      </c>
      <c r="D128" s="344" t="s">
        <v>1513</v>
      </c>
      <c r="E128" s="344" t="str">
        <f>CONCATENATE(SUM('Разделы 9, 10, 11'!L12:L12),"=",0)</f>
        <v>0=0</v>
      </c>
    </row>
    <row r="129" spans="1:5" ht="25.5">
      <c r="A129" s="349">
        <f>IF((SUM('Разделы 9, 10, 11'!M12:M12)=0),"","Неверно!")</f>
      </c>
      <c r="B129" s="351" t="s">
        <v>338</v>
      </c>
      <c r="C129" s="344" t="s">
        <v>365</v>
      </c>
      <c r="D129" s="344" t="s">
        <v>1513</v>
      </c>
      <c r="E129" s="344" t="str">
        <f>CONCATENATE(SUM('Разделы 9, 10, 11'!M12:M12),"=",0)</f>
        <v>0=0</v>
      </c>
    </row>
    <row r="130" spans="1:5" ht="25.5">
      <c r="A130" s="349">
        <f>IF((SUM('Разделы 9, 10, 11'!N12:N12)=0),"","Неверно!")</f>
      </c>
      <c r="B130" s="351" t="s">
        <v>338</v>
      </c>
      <c r="C130" s="344" t="s">
        <v>366</v>
      </c>
      <c r="D130" s="344" t="s">
        <v>1513</v>
      </c>
      <c r="E130" s="344" t="str">
        <f>CONCATENATE(SUM('Разделы 9, 10, 11'!N12:N12),"=",0)</f>
        <v>0=0</v>
      </c>
    </row>
    <row r="131" spans="1:5" ht="12.75">
      <c r="A131" s="349">
        <f>IF((SUM('Разделы 9, 10, 11'!D12:D12)=0),"","Неверно!")</f>
      </c>
      <c r="B131" s="351" t="s">
        <v>338</v>
      </c>
      <c r="C131" s="344" t="s">
        <v>367</v>
      </c>
      <c r="D131" s="344" t="s">
        <v>1513</v>
      </c>
      <c r="E131" s="344" t="str">
        <f>CONCATENATE(SUM('Разделы 9, 10, 11'!D12:D12),"=",0)</f>
        <v>0=0</v>
      </c>
    </row>
    <row r="132" spans="1:5" ht="12.75">
      <c r="A132" s="349">
        <f>IF((SUM('Разделы 9, 10, 11'!E12:E12)=0),"","Неверно!")</f>
      </c>
      <c r="B132" s="351" t="s">
        <v>338</v>
      </c>
      <c r="C132" s="344" t="s">
        <v>368</v>
      </c>
      <c r="D132" s="344" t="s">
        <v>1513</v>
      </c>
      <c r="E132" s="344" t="str">
        <f>CONCATENATE(SUM('Разделы 9, 10, 11'!E12:E12),"=",0)</f>
        <v>0=0</v>
      </c>
    </row>
    <row r="133" spans="1:5" ht="12.75">
      <c r="A133" s="349">
        <f>IF((SUM('Разделы 9, 10, 11'!F12:F12)=0),"","Неверно!")</f>
      </c>
      <c r="B133" s="351" t="s">
        <v>338</v>
      </c>
      <c r="C133" s="344" t="s">
        <v>369</v>
      </c>
      <c r="D133" s="344" t="s">
        <v>1513</v>
      </c>
      <c r="E133" s="344" t="str">
        <f>CONCATENATE(SUM('Разделы 9, 10, 11'!F12:F12),"=",0)</f>
        <v>0=0</v>
      </c>
    </row>
    <row r="134" spans="1:5" ht="12.75">
      <c r="A134" s="349">
        <f>IF((SUM('Разделы 9, 10, 11'!G12:G12)=0),"","Неверно!")</f>
      </c>
      <c r="B134" s="351" t="s">
        <v>338</v>
      </c>
      <c r="C134" s="344" t="s">
        <v>370</v>
      </c>
      <c r="D134" s="344" t="s">
        <v>1513</v>
      </c>
      <c r="E134" s="344" t="str">
        <f>CONCATENATE(SUM('Разделы 9, 10, 11'!G12:G12),"=",0)</f>
        <v>0=0</v>
      </c>
    </row>
    <row r="135" spans="1:5" ht="12.75">
      <c r="A135" s="349">
        <f>IF((SUM('Разделы 9, 10, 11'!H12:H12)=0),"","Неверно!")</f>
      </c>
      <c r="B135" s="351" t="s">
        <v>338</v>
      </c>
      <c r="C135" s="344" t="s">
        <v>371</v>
      </c>
      <c r="D135" s="344" t="s">
        <v>1513</v>
      </c>
      <c r="E135" s="344" t="str">
        <f>CONCATENATE(SUM('Разделы 9, 10, 11'!H12:H12),"=",0)</f>
        <v>0=0</v>
      </c>
    </row>
    <row r="136" spans="1:5" ht="12.75">
      <c r="A136" s="349">
        <f>IF((SUM('Разделы 9, 10, 11'!I12:I12)=0),"","Неверно!")</f>
      </c>
      <c r="B136" s="351" t="s">
        <v>338</v>
      </c>
      <c r="C136" s="344" t="s">
        <v>372</v>
      </c>
      <c r="D136" s="344" t="s">
        <v>1513</v>
      </c>
      <c r="E136" s="344" t="str">
        <f>CONCATENATE(SUM('Разделы 9, 10, 11'!I12:I12),"=",0)</f>
        <v>0=0</v>
      </c>
    </row>
    <row r="137" spans="1:5" ht="12.75">
      <c r="A137" s="349">
        <f>IF((SUM('Разделы 9, 10, 11'!J12:J12)=0),"","Неверно!")</f>
      </c>
      <c r="B137" s="351" t="s">
        <v>338</v>
      </c>
      <c r="C137" s="344" t="s">
        <v>373</v>
      </c>
      <c r="D137" s="344" t="s">
        <v>1513</v>
      </c>
      <c r="E137" s="344" t="str">
        <f>CONCATENATE(SUM('Разделы 9, 10, 11'!J12:J12),"=",0)</f>
        <v>0=0</v>
      </c>
    </row>
    <row r="138" spans="1:5" ht="12.75">
      <c r="A138" s="349">
        <f>IF((SUM('Разделы 9, 10, 11'!K12:K12)=0),"","Неверно!")</f>
      </c>
      <c r="B138" s="351" t="s">
        <v>338</v>
      </c>
      <c r="C138" s="344" t="s">
        <v>374</v>
      </c>
      <c r="D138" s="344" t="s">
        <v>1513</v>
      </c>
      <c r="E138" s="344" t="str">
        <f>CONCATENATE(SUM('Разделы 9, 10, 11'!K12:K12),"=",0)</f>
        <v>0=0</v>
      </c>
    </row>
    <row r="139" spans="1:5" ht="12.75">
      <c r="A139" s="349">
        <f>IF((SUM('Разделы 9, 10, 11'!C13:C13)=0),"","Неверно!")</f>
      </c>
      <c r="B139" s="351" t="s">
        <v>338</v>
      </c>
      <c r="C139" s="344" t="s">
        <v>375</v>
      </c>
      <c r="D139" s="344" t="s">
        <v>1513</v>
      </c>
      <c r="E139" s="344" t="str">
        <f>CONCATENATE(SUM('Разделы 9, 10, 11'!C13:C13),"=",0)</f>
        <v>0=0</v>
      </c>
    </row>
    <row r="140" spans="1:5" ht="25.5">
      <c r="A140" s="349">
        <f>IF((SUM('Разделы 9, 10, 11'!L13:L13)=0),"","Неверно!")</f>
      </c>
      <c r="B140" s="351" t="s">
        <v>338</v>
      </c>
      <c r="C140" s="344" t="s">
        <v>376</v>
      </c>
      <c r="D140" s="344" t="s">
        <v>1513</v>
      </c>
      <c r="E140" s="344" t="str">
        <f>CONCATENATE(SUM('Разделы 9, 10, 11'!L13:L13),"=",0)</f>
        <v>0=0</v>
      </c>
    </row>
    <row r="141" spans="1:5" ht="25.5">
      <c r="A141" s="349">
        <f>IF((SUM('Разделы 9, 10, 11'!M13:M13)=0),"","Неверно!")</f>
      </c>
      <c r="B141" s="351" t="s">
        <v>338</v>
      </c>
      <c r="C141" s="344" t="s">
        <v>377</v>
      </c>
      <c r="D141" s="344" t="s">
        <v>1513</v>
      </c>
      <c r="E141" s="344" t="str">
        <f>CONCATENATE(SUM('Разделы 9, 10, 11'!M13:M13),"=",0)</f>
        <v>0=0</v>
      </c>
    </row>
    <row r="142" spans="1:5" ht="25.5">
      <c r="A142" s="349">
        <f>IF((SUM('Разделы 9, 10, 11'!N13:N13)=0),"","Неверно!")</f>
      </c>
      <c r="B142" s="351" t="s">
        <v>338</v>
      </c>
      <c r="C142" s="344" t="s">
        <v>378</v>
      </c>
      <c r="D142" s="344" t="s">
        <v>1513</v>
      </c>
      <c r="E142" s="344" t="str">
        <f>CONCATENATE(SUM('Разделы 9, 10, 11'!N13:N13),"=",0)</f>
        <v>0=0</v>
      </c>
    </row>
    <row r="143" spans="1:5" ht="12.75">
      <c r="A143" s="349">
        <f>IF((SUM('Разделы 9, 10, 11'!D13:D13)=0),"","Неверно!")</f>
      </c>
      <c r="B143" s="351" t="s">
        <v>338</v>
      </c>
      <c r="C143" s="344" t="s">
        <v>379</v>
      </c>
      <c r="D143" s="344" t="s">
        <v>1513</v>
      </c>
      <c r="E143" s="344" t="str">
        <f>CONCATENATE(SUM('Разделы 9, 10, 11'!D13:D13),"=",0)</f>
        <v>0=0</v>
      </c>
    </row>
    <row r="144" spans="1:5" ht="12.75">
      <c r="A144" s="349">
        <f>IF((SUM('Разделы 9, 10, 11'!E13:E13)=0),"","Неверно!")</f>
      </c>
      <c r="B144" s="351" t="s">
        <v>338</v>
      </c>
      <c r="C144" s="344" t="s">
        <v>380</v>
      </c>
      <c r="D144" s="344" t="s">
        <v>1513</v>
      </c>
      <c r="E144" s="344" t="str">
        <f>CONCATENATE(SUM('Разделы 9, 10, 11'!E13:E13),"=",0)</f>
        <v>0=0</v>
      </c>
    </row>
    <row r="145" spans="1:5" ht="12.75">
      <c r="A145" s="349">
        <f>IF((SUM('Разделы 9, 10, 11'!F13:F13)=0),"","Неверно!")</f>
      </c>
      <c r="B145" s="351" t="s">
        <v>338</v>
      </c>
      <c r="C145" s="344" t="s">
        <v>381</v>
      </c>
      <c r="D145" s="344" t="s">
        <v>1513</v>
      </c>
      <c r="E145" s="344" t="str">
        <f>CONCATENATE(SUM('Разделы 9, 10, 11'!F13:F13),"=",0)</f>
        <v>0=0</v>
      </c>
    </row>
    <row r="146" spans="1:5" ht="12.75">
      <c r="A146" s="349">
        <f>IF((SUM('Разделы 9, 10, 11'!G13:G13)=0),"","Неверно!")</f>
      </c>
      <c r="B146" s="351" t="s">
        <v>338</v>
      </c>
      <c r="C146" s="344" t="s">
        <v>382</v>
      </c>
      <c r="D146" s="344" t="s">
        <v>1513</v>
      </c>
      <c r="E146" s="344" t="str">
        <f>CONCATENATE(SUM('Разделы 9, 10, 11'!G13:G13),"=",0)</f>
        <v>0=0</v>
      </c>
    </row>
    <row r="147" spans="1:5" ht="12.75">
      <c r="A147" s="349">
        <f>IF((SUM('Разделы 9, 10, 11'!H13:H13)=0),"","Неверно!")</f>
      </c>
      <c r="B147" s="351" t="s">
        <v>338</v>
      </c>
      <c r="C147" s="344" t="s">
        <v>383</v>
      </c>
      <c r="D147" s="344" t="s">
        <v>1513</v>
      </c>
      <c r="E147" s="344" t="str">
        <f>CONCATENATE(SUM('Разделы 9, 10, 11'!H13:H13),"=",0)</f>
        <v>0=0</v>
      </c>
    </row>
    <row r="148" spans="1:5" ht="12.75">
      <c r="A148" s="349">
        <f>IF((SUM('Разделы 9, 10, 11'!I13:I13)=0),"","Неверно!")</f>
      </c>
      <c r="B148" s="351" t="s">
        <v>338</v>
      </c>
      <c r="C148" s="344" t="s">
        <v>384</v>
      </c>
      <c r="D148" s="344" t="s">
        <v>1513</v>
      </c>
      <c r="E148" s="344" t="str">
        <f>CONCATENATE(SUM('Разделы 9, 10, 11'!I13:I13),"=",0)</f>
        <v>0=0</v>
      </c>
    </row>
    <row r="149" spans="1:5" ht="12.75">
      <c r="A149" s="349">
        <f>IF((SUM('Разделы 9, 10, 11'!J13:J13)=0),"","Неверно!")</f>
      </c>
      <c r="B149" s="351" t="s">
        <v>338</v>
      </c>
      <c r="C149" s="344" t="s">
        <v>385</v>
      </c>
      <c r="D149" s="344" t="s">
        <v>1513</v>
      </c>
      <c r="E149" s="344" t="str">
        <f>CONCATENATE(SUM('Разделы 9, 10, 11'!J13:J13),"=",0)</f>
        <v>0=0</v>
      </c>
    </row>
    <row r="150" spans="1:5" ht="12.75">
      <c r="A150" s="349">
        <f>IF((SUM('Разделы 9, 10, 11'!K13:K13)=0),"","Неверно!")</f>
      </c>
      <c r="B150" s="351" t="s">
        <v>338</v>
      </c>
      <c r="C150" s="344" t="s">
        <v>386</v>
      </c>
      <c r="D150" s="344" t="s">
        <v>1513</v>
      </c>
      <c r="E150" s="344" t="str">
        <f>CONCATENATE(SUM('Разделы 9, 10, 11'!K13:K13),"=",0)</f>
        <v>0=0</v>
      </c>
    </row>
    <row r="151" spans="1:5" ht="12.75">
      <c r="A151" s="349">
        <f>IF((SUM('Разделы 9, 10, 11'!C14:C14)=0),"","Неверно!")</f>
      </c>
      <c r="B151" s="351" t="s">
        <v>338</v>
      </c>
      <c r="C151" s="344" t="s">
        <v>387</v>
      </c>
      <c r="D151" s="344" t="s">
        <v>1513</v>
      </c>
      <c r="E151" s="344" t="str">
        <f>CONCATENATE(SUM('Разделы 9, 10, 11'!C14:C14),"=",0)</f>
        <v>0=0</v>
      </c>
    </row>
    <row r="152" spans="1:5" ht="25.5">
      <c r="A152" s="349">
        <f>IF((SUM('Разделы 9, 10, 11'!L14:L14)=0),"","Неверно!")</f>
      </c>
      <c r="B152" s="351" t="s">
        <v>338</v>
      </c>
      <c r="C152" s="344" t="s">
        <v>388</v>
      </c>
      <c r="D152" s="344" t="s">
        <v>1513</v>
      </c>
      <c r="E152" s="344" t="str">
        <f>CONCATENATE(SUM('Разделы 9, 10, 11'!L14:L14),"=",0)</f>
        <v>0=0</v>
      </c>
    </row>
    <row r="153" spans="1:5" ht="25.5">
      <c r="A153" s="349">
        <f>IF((SUM('Разделы 9, 10, 11'!M14:M14)=0),"","Неверно!")</f>
      </c>
      <c r="B153" s="351" t="s">
        <v>338</v>
      </c>
      <c r="C153" s="344" t="s">
        <v>389</v>
      </c>
      <c r="D153" s="344" t="s">
        <v>1513</v>
      </c>
      <c r="E153" s="344" t="str">
        <f>CONCATENATE(SUM('Разделы 9, 10, 11'!M14:M14),"=",0)</f>
        <v>0=0</v>
      </c>
    </row>
    <row r="154" spans="1:5" ht="25.5">
      <c r="A154" s="349">
        <f>IF((SUM('Разделы 9, 10, 11'!N14:N14)=0),"","Неверно!")</f>
      </c>
      <c r="B154" s="351" t="s">
        <v>338</v>
      </c>
      <c r="C154" s="344" t="s">
        <v>390</v>
      </c>
      <c r="D154" s="344" t="s">
        <v>1513</v>
      </c>
      <c r="E154" s="344" t="str">
        <f>CONCATENATE(SUM('Разделы 9, 10, 11'!N14:N14),"=",0)</f>
        <v>0=0</v>
      </c>
    </row>
    <row r="155" spans="1:5" ht="12.75">
      <c r="A155" s="349">
        <f>IF((SUM('Разделы 9, 10, 11'!D14:D14)=0),"","Неверно!")</f>
      </c>
      <c r="B155" s="351" t="s">
        <v>338</v>
      </c>
      <c r="C155" s="344" t="s">
        <v>391</v>
      </c>
      <c r="D155" s="344" t="s">
        <v>1513</v>
      </c>
      <c r="E155" s="344" t="str">
        <f>CONCATENATE(SUM('Разделы 9, 10, 11'!D14:D14),"=",0)</f>
        <v>0=0</v>
      </c>
    </row>
    <row r="156" spans="1:5" ht="12.75">
      <c r="A156" s="349">
        <f>IF((SUM('Разделы 9, 10, 11'!E14:E14)=0),"","Неверно!")</f>
      </c>
      <c r="B156" s="351" t="s">
        <v>338</v>
      </c>
      <c r="C156" s="344" t="s">
        <v>392</v>
      </c>
      <c r="D156" s="344" t="s">
        <v>1513</v>
      </c>
      <c r="E156" s="344" t="str">
        <f>CONCATENATE(SUM('Разделы 9, 10, 11'!E14:E14),"=",0)</f>
        <v>0=0</v>
      </c>
    </row>
    <row r="157" spans="1:5" ht="12.75">
      <c r="A157" s="349">
        <f>IF((SUM('Разделы 9, 10, 11'!F14:F14)=0),"","Неверно!")</f>
      </c>
      <c r="B157" s="351" t="s">
        <v>338</v>
      </c>
      <c r="C157" s="344" t="s">
        <v>393</v>
      </c>
      <c r="D157" s="344" t="s">
        <v>1513</v>
      </c>
      <c r="E157" s="344" t="str">
        <f>CONCATENATE(SUM('Разделы 9, 10, 11'!F14:F14),"=",0)</f>
        <v>0=0</v>
      </c>
    </row>
    <row r="158" spans="1:5" ht="12.75">
      <c r="A158" s="349">
        <f>IF((SUM('Разделы 9, 10, 11'!G14:G14)=0),"","Неверно!")</f>
      </c>
      <c r="B158" s="351" t="s">
        <v>338</v>
      </c>
      <c r="C158" s="344" t="s">
        <v>394</v>
      </c>
      <c r="D158" s="344" t="s">
        <v>1513</v>
      </c>
      <c r="E158" s="344" t="str">
        <f>CONCATENATE(SUM('Разделы 9, 10, 11'!G14:G14),"=",0)</f>
        <v>0=0</v>
      </c>
    </row>
    <row r="159" spans="1:5" ht="12.75">
      <c r="A159" s="349">
        <f>IF((SUM('Разделы 9, 10, 11'!H14:H14)=0),"","Неверно!")</f>
      </c>
      <c r="B159" s="351" t="s">
        <v>338</v>
      </c>
      <c r="C159" s="344" t="s">
        <v>395</v>
      </c>
      <c r="D159" s="344" t="s">
        <v>1513</v>
      </c>
      <c r="E159" s="344" t="str">
        <f>CONCATENATE(SUM('Разделы 9, 10, 11'!H14:H14),"=",0)</f>
        <v>0=0</v>
      </c>
    </row>
    <row r="160" spans="1:5" ht="12.75">
      <c r="A160" s="349">
        <f>IF((SUM('Разделы 9, 10, 11'!I14:I14)=0),"","Неверно!")</f>
      </c>
      <c r="B160" s="351" t="s">
        <v>338</v>
      </c>
      <c r="C160" s="344" t="s">
        <v>396</v>
      </c>
      <c r="D160" s="344" t="s">
        <v>1513</v>
      </c>
      <c r="E160" s="344" t="str">
        <f>CONCATENATE(SUM('Разделы 9, 10, 11'!I14:I14),"=",0)</f>
        <v>0=0</v>
      </c>
    </row>
    <row r="161" spans="1:5" ht="12.75">
      <c r="A161" s="349">
        <f>IF((SUM('Разделы 9, 10, 11'!J14:J14)=0),"","Неверно!")</f>
      </c>
      <c r="B161" s="351" t="s">
        <v>338</v>
      </c>
      <c r="C161" s="344" t="s">
        <v>397</v>
      </c>
      <c r="D161" s="344" t="s">
        <v>1513</v>
      </c>
      <c r="E161" s="344" t="str">
        <f>CONCATENATE(SUM('Разделы 9, 10, 11'!J14:J14),"=",0)</f>
        <v>0=0</v>
      </c>
    </row>
    <row r="162" spans="1:5" ht="12.75">
      <c r="A162" s="349">
        <f>IF((SUM('Разделы 9, 10, 11'!K14:K14)=0),"","Неверно!")</f>
      </c>
      <c r="B162" s="351" t="s">
        <v>338</v>
      </c>
      <c r="C162" s="344" t="s">
        <v>398</v>
      </c>
      <c r="D162" s="344" t="s">
        <v>1513</v>
      </c>
      <c r="E162" s="344" t="str">
        <f>CONCATENATE(SUM('Разделы 9, 10, 11'!K14:K14),"=",0)</f>
        <v>0=0</v>
      </c>
    </row>
    <row r="163" spans="1:5" ht="12.75">
      <c r="A163" s="349">
        <f>IF((SUM('Разделы 9, 10, 11'!C15:C15)=0),"","Неверно!")</f>
      </c>
      <c r="B163" s="351" t="s">
        <v>338</v>
      </c>
      <c r="C163" s="344" t="s">
        <v>399</v>
      </c>
      <c r="D163" s="344" t="s">
        <v>1513</v>
      </c>
      <c r="E163" s="344" t="str">
        <f>CONCATENATE(SUM('Разделы 9, 10, 11'!C15:C15),"=",0)</f>
        <v>0=0</v>
      </c>
    </row>
    <row r="164" spans="1:5" ht="25.5">
      <c r="A164" s="349">
        <f>IF((SUM('Разделы 9, 10, 11'!L15:L15)=0),"","Неверно!")</f>
      </c>
      <c r="B164" s="351" t="s">
        <v>338</v>
      </c>
      <c r="C164" s="344" t="s">
        <v>400</v>
      </c>
      <c r="D164" s="344" t="s">
        <v>1513</v>
      </c>
      <c r="E164" s="344" t="str">
        <f>CONCATENATE(SUM('Разделы 9, 10, 11'!L15:L15),"=",0)</f>
        <v>0=0</v>
      </c>
    </row>
    <row r="165" spans="1:5" ht="25.5">
      <c r="A165" s="349">
        <f>IF((SUM('Разделы 9, 10, 11'!M15:M15)=0),"","Неверно!")</f>
      </c>
      <c r="B165" s="351" t="s">
        <v>338</v>
      </c>
      <c r="C165" s="344" t="s">
        <v>401</v>
      </c>
      <c r="D165" s="344" t="s">
        <v>1513</v>
      </c>
      <c r="E165" s="344" t="str">
        <f>CONCATENATE(SUM('Разделы 9, 10, 11'!M15:M15),"=",0)</f>
        <v>0=0</v>
      </c>
    </row>
    <row r="166" spans="1:5" ht="25.5">
      <c r="A166" s="349">
        <f>IF((SUM('Разделы 9, 10, 11'!N15:N15)=0),"","Неверно!")</f>
      </c>
      <c r="B166" s="351" t="s">
        <v>338</v>
      </c>
      <c r="C166" s="344" t="s">
        <v>402</v>
      </c>
      <c r="D166" s="344" t="s">
        <v>1513</v>
      </c>
      <c r="E166" s="344" t="str">
        <f>CONCATENATE(SUM('Разделы 9, 10, 11'!N15:N15),"=",0)</f>
        <v>0=0</v>
      </c>
    </row>
    <row r="167" spans="1:5" ht="12.75">
      <c r="A167" s="349">
        <f>IF((SUM('Разделы 9, 10, 11'!D15:D15)=0),"","Неверно!")</f>
      </c>
      <c r="B167" s="351" t="s">
        <v>338</v>
      </c>
      <c r="C167" s="344" t="s">
        <v>403</v>
      </c>
      <c r="D167" s="344" t="s">
        <v>1513</v>
      </c>
      <c r="E167" s="344" t="str">
        <f>CONCATENATE(SUM('Разделы 9, 10, 11'!D15:D15),"=",0)</f>
        <v>0=0</v>
      </c>
    </row>
    <row r="168" spans="1:5" ht="12.75">
      <c r="A168" s="349">
        <f>IF((SUM('Разделы 9, 10, 11'!E15:E15)=0),"","Неверно!")</f>
      </c>
      <c r="B168" s="351" t="s">
        <v>338</v>
      </c>
      <c r="C168" s="344" t="s">
        <v>404</v>
      </c>
      <c r="D168" s="344" t="s">
        <v>1513</v>
      </c>
      <c r="E168" s="344" t="str">
        <f>CONCATENATE(SUM('Разделы 9, 10, 11'!E15:E15),"=",0)</f>
        <v>0=0</v>
      </c>
    </row>
    <row r="169" spans="1:5" ht="12.75">
      <c r="A169" s="349">
        <f>IF((SUM('Разделы 9, 10, 11'!F15:F15)=0),"","Неверно!")</f>
      </c>
      <c r="B169" s="351" t="s">
        <v>338</v>
      </c>
      <c r="C169" s="344" t="s">
        <v>405</v>
      </c>
      <c r="D169" s="344" t="s">
        <v>1513</v>
      </c>
      <c r="E169" s="344" t="str">
        <f>CONCATENATE(SUM('Разделы 9, 10, 11'!F15:F15),"=",0)</f>
        <v>0=0</v>
      </c>
    </row>
    <row r="170" spans="1:5" ht="12.75">
      <c r="A170" s="349">
        <f>IF((SUM('Разделы 9, 10, 11'!G15:G15)=0),"","Неверно!")</f>
      </c>
      <c r="B170" s="351" t="s">
        <v>338</v>
      </c>
      <c r="C170" s="344" t="s">
        <v>406</v>
      </c>
      <c r="D170" s="344" t="s">
        <v>1513</v>
      </c>
      <c r="E170" s="344" t="str">
        <f>CONCATENATE(SUM('Разделы 9, 10, 11'!G15:G15),"=",0)</f>
        <v>0=0</v>
      </c>
    </row>
    <row r="171" spans="1:5" ht="12.75">
      <c r="A171" s="349">
        <f>IF((SUM('Разделы 9, 10, 11'!H15:H15)=0),"","Неверно!")</f>
      </c>
      <c r="B171" s="351" t="s">
        <v>338</v>
      </c>
      <c r="C171" s="344" t="s">
        <v>407</v>
      </c>
      <c r="D171" s="344" t="s">
        <v>1513</v>
      </c>
      <c r="E171" s="344" t="str">
        <f>CONCATENATE(SUM('Разделы 9, 10, 11'!H15:H15),"=",0)</f>
        <v>0=0</v>
      </c>
    </row>
    <row r="172" spans="1:5" ht="12.75">
      <c r="A172" s="349">
        <f>IF((SUM('Разделы 9, 10, 11'!I15:I15)=0),"","Неверно!")</f>
      </c>
      <c r="B172" s="351" t="s">
        <v>338</v>
      </c>
      <c r="C172" s="344" t="s">
        <v>408</v>
      </c>
      <c r="D172" s="344" t="s">
        <v>1513</v>
      </c>
      <c r="E172" s="344" t="str">
        <f>CONCATENATE(SUM('Разделы 9, 10, 11'!I15:I15),"=",0)</f>
        <v>0=0</v>
      </c>
    </row>
    <row r="173" spans="1:5" ht="12.75">
      <c r="A173" s="349">
        <f>IF((SUM('Разделы 9, 10, 11'!J15:J15)=0),"","Неверно!")</f>
      </c>
      <c r="B173" s="351" t="s">
        <v>338</v>
      </c>
      <c r="C173" s="344" t="s">
        <v>409</v>
      </c>
      <c r="D173" s="344" t="s">
        <v>1513</v>
      </c>
      <c r="E173" s="344" t="str">
        <f>CONCATENATE(SUM('Разделы 9, 10, 11'!J15:J15),"=",0)</f>
        <v>0=0</v>
      </c>
    </row>
    <row r="174" spans="1:5" ht="12.75">
      <c r="A174" s="349">
        <f>IF((SUM('Разделы 9, 10, 11'!K15:K15)=0),"","Неверно!")</f>
      </c>
      <c r="B174" s="351" t="s">
        <v>338</v>
      </c>
      <c r="C174" s="344" t="s">
        <v>410</v>
      </c>
      <c r="D174" s="344" t="s">
        <v>1513</v>
      </c>
      <c r="E174" s="344" t="str">
        <f>CONCATENATE(SUM('Разделы 9, 10, 11'!K15:K15),"=",0)</f>
        <v>0=0</v>
      </c>
    </row>
    <row r="175" spans="1:5" ht="12.75">
      <c r="A175" s="349">
        <f>IF((SUM('Разделы 9, 10, 11'!C16:C16)=0),"","Неверно!")</f>
      </c>
      <c r="B175" s="351" t="s">
        <v>338</v>
      </c>
      <c r="C175" s="344" t="s">
        <v>411</v>
      </c>
      <c r="D175" s="344" t="s">
        <v>1513</v>
      </c>
      <c r="E175" s="344" t="str">
        <f>CONCATENATE(SUM('Разделы 9, 10, 11'!C16:C16),"=",0)</f>
        <v>0=0</v>
      </c>
    </row>
    <row r="176" spans="1:5" ht="25.5">
      <c r="A176" s="349">
        <f>IF((SUM('Разделы 9, 10, 11'!L16:L16)=0),"","Неверно!")</f>
      </c>
      <c r="B176" s="351" t="s">
        <v>338</v>
      </c>
      <c r="C176" s="344" t="s">
        <v>412</v>
      </c>
      <c r="D176" s="344" t="s">
        <v>1513</v>
      </c>
      <c r="E176" s="344" t="str">
        <f>CONCATENATE(SUM('Разделы 9, 10, 11'!L16:L16),"=",0)</f>
        <v>0=0</v>
      </c>
    </row>
    <row r="177" spans="1:5" ht="25.5">
      <c r="A177" s="349">
        <f>IF((SUM('Разделы 9, 10, 11'!M16:M16)=0),"","Неверно!")</f>
      </c>
      <c r="B177" s="351" t="s">
        <v>338</v>
      </c>
      <c r="C177" s="344" t="s">
        <v>413</v>
      </c>
      <c r="D177" s="344" t="s">
        <v>1513</v>
      </c>
      <c r="E177" s="344" t="str">
        <f>CONCATENATE(SUM('Разделы 9, 10, 11'!M16:M16),"=",0)</f>
        <v>0=0</v>
      </c>
    </row>
    <row r="178" spans="1:5" ht="25.5">
      <c r="A178" s="349">
        <f>IF((SUM('Разделы 9, 10, 11'!N16:N16)=0),"","Неверно!")</f>
      </c>
      <c r="B178" s="351" t="s">
        <v>338</v>
      </c>
      <c r="C178" s="344" t="s">
        <v>414</v>
      </c>
      <c r="D178" s="344" t="s">
        <v>1513</v>
      </c>
      <c r="E178" s="344" t="str">
        <f>CONCATENATE(SUM('Разделы 9, 10, 11'!N16:N16),"=",0)</f>
        <v>0=0</v>
      </c>
    </row>
    <row r="179" spans="1:5" ht="12.75">
      <c r="A179" s="349">
        <f>IF((SUM('Разделы 9, 10, 11'!D16:D16)=0),"","Неверно!")</f>
      </c>
      <c r="B179" s="351" t="s">
        <v>338</v>
      </c>
      <c r="C179" s="344" t="s">
        <v>415</v>
      </c>
      <c r="D179" s="344" t="s">
        <v>1513</v>
      </c>
      <c r="E179" s="344" t="str">
        <f>CONCATENATE(SUM('Разделы 9, 10, 11'!D16:D16),"=",0)</f>
        <v>0=0</v>
      </c>
    </row>
    <row r="180" spans="1:5" ht="12.75">
      <c r="A180" s="349">
        <f>IF((SUM('Разделы 9, 10, 11'!E16:E16)=0),"","Неверно!")</f>
      </c>
      <c r="B180" s="351" t="s">
        <v>338</v>
      </c>
      <c r="C180" s="344" t="s">
        <v>416</v>
      </c>
      <c r="D180" s="344" t="s">
        <v>1513</v>
      </c>
      <c r="E180" s="344" t="str">
        <f>CONCATENATE(SUM('Разделы 9, 10, 11'!E16:E16),"=",0)</f>
        <v>0=0</v>
      </c>
    </row>
    <row r="181" spans="1:5" ht="12.75">
      <c r="A181" s="349">
        <f>IF((SUM('Разделы 9, 10, 11'!F16:F16)=0),"","Неверно!")</f>
      </c>
      <c r="B181" s="351" t="s">
        <v>338</v>
      </c>
      <c r="C181" s="344" t="s">
        <v>417</v>
      </c>
      <c r="D181" s="344" t="s">
        <v>1513</v>
      </c>
      <c r="E181" s="344" t="str">
        <f>CONCATENATE(SUM('Разделы 9, 10, 11'!F16:F16),"=",0)</f>
        <v>0=0</v>
      </c>
    </row>
    <row r="182" spans="1:5" ht="12.75">
      <c r="A182" s="349">
        <f>IF((SUM('Разделы 9, 10, 11'!G16:G16)=0),"","Неверно!")</f>
      </c>
      <c r="B182" s="351" t="s">
        <v>338</v>
      </c>
      <c r="C182" s="344" t="s">
        <v>418</v>
      </c>
      <c r="D182" s="344" t="s">
        <v>1513</v>
      </c>
      <c r="E182" s="344" t="str">
        <f>CONCATENATE(SUM('Разделы 9, 10, 11'!G16:G16),"=",0)</f>
        <v>0=0</v>
      </c>
    </row>
    <row r="183" spans="1:5" ht="12.75">
      <c r="A183" s="349">
        <f>IF((SUM('Разделы 9, 10, 11'!H16:H16)=0),"","Неверно!")</f>
      </c>
      <c r="B183" s="351" t="s">
        <v>338</v>
      </c>
      <c r="C183" s="344" t="s">
        <v>419</v>
      </c>
      <c r="D183" s="344" t="s">
        <v>1513</v>
      </c>
      <c r="E183" s="344" t="str">
        <f>CONCATENATE(SUM('Разделы 9, 10, 11'!H16:H16),"=",0)</f>
        <v>0=0</v>
      </c>
    </row>
    <row r="184" spans="1:5" ht="12.75">
      <c r="A184" s="349">
        <f>IF((SUM('Разделы 9, 10, 11'!I16:I16)=0),"","Неверно!")</f>
      </c>
      <c r="B184" s="351" t="s">
        <v>338</v>
      </c>
      <c r="C184" s="344" t="s">
        <v>420</v>
      </c>
      <c r="D184" s="344" t="s">
        <v>1513</v>
      </c>
      <c r="E184" s="344" t="str">
        <f>CONCATENATE(SUM('Разделы 9, 10, 11'!I16:I16),"=",0)</f>
        <v>0=0</v>
      </c>
    </row>
    <row r="185" spans="1:5" ht="12.75">
      <c r="A185" s="349">
        <f>IF((SUM('Разделы 9, 10, 11'!J16:J16)=0),"","Неверно!")</f>
      </c>
      <c r="B185" s="351" t="s">
        <v>338</v>
      </c>
      <c r="C185" s="344" t="s">
        <v>421</v>
      </c>
      <c r="D185" s="344" t="s">
        <v>1513</v>
      </c>
      <c r="E185" s="344" t="str">
        <f>CONCATENATE(SUM('Разделы 9, 10, 11'!J16:J16),"=",0)</f>
        <v>0=0</v>
      </c>
    </row>
    <row r="186" spans="1:5" ht="12.75">
      <c r="A186" s="349">
        <f>IF((SUM('Разделы 9, 10, 11'!K16:K16)=0),"","Неверно!")</f>
      </c>
      <c r="B186" s="351" t="s">
        <v>338</v>
      </c>
      <c r="C186" s="344" t="s">
        <v>422</v>
      </c>
      <c r="D186" s="344" t="s">
        <v>1513</v>
      </c>
      <c r="E186" s="344" t="str">
        <f>CONCATENATE(SUM('Разделы 9, 10, 11'!K16:K16),"=",0)</f>
        <v>0=0</v>
      </c>
    </row>
    <row r="187" spans="1:5" ht="12.75">
      <c r="A187" s="349">
        <f>IF((SUM('Разделы 9, 10, 11'!C17:C17)=0),"","Неверно!")</f>
      </c>
      <c r="B187" s="351" t="s">
        <v>338</v>
      </c>
      <c r="C187" s="344" t="s">
        <v>423</v>
      </c>
      <c r="D187" s="344" t="s">
        <v>1513</v>
      </c>
      <c r="E187" s="344" t="str">
        <f>CONCATENATE(SUM('Разделы 9, 10, 11'!C17:C17),"=",0)</f>
        <v>0=0</v>
      </c>
    </row>
    <row r="188" spans="1:5" ht="25.5">
      <c r="A188" s="349">
        <f>IF((SUM('Разделы 9, 10, 11'!L17:L17)=0),"","Неверно!")</f>
      </c>
      <c r="B188" s="351" t="s">
        <v>338</v>
      </c>
      <c r="C188" s="344" t="s">
        <v>424</v>
      </c>
      <c r="D188" s="344" t="s">
        <v>1513</v>
      </c>
      <c r="E188" s="344" t="str">
        <f>CONCATENATE(SUM('Разделы 9, 10, 11'!L17:L17),"=",0)</f>
        <v>0=0</v>
      </c>
    </row>
    <row r="189" spans="1:5" ht="25.5">
      <c r="A189" s="349">
        <f>IF((SUM('Разделы 9, 10, 11'!M17:M17)=0),"","Неверно!")</f>
      </c>
      <c r="B189" s="351" t="s">
        <v>338</v>
      </c>
      <c r="C189" s="344" t="s">
        <v>425</v>
      </c>
      <c r="D189" s="344" t="s">
        <v>1513</v>
      </c>
      <c r="E189" s="344" t="str">
        <f>CONCATENATE(SUM('Разделы 9, 10, 11'!M17:M17),"=",0)</f>
        <v>0=0</v>
      </c>
    </row>
    <row r="190" spans="1:5" ht="25.5">
      <c r="A190" s="349">
        <f>IF((SUM('Разделы 9, 10, 11'!N17:N17)=0),"","Неверно!")</f>
      </c>
      <c r="B190" s="351" t="s">
        <v>338</v>
      </c>
      <c r="C190" s="344" t="s">
        <v>426</v>
      </c>
      <c r="D190" s="344" t="s">
        <v>1513</v>
      </c>
      <c r="E190" s="344" t="str">
        <f>CONCATENATE(SUM('Разделы 9, 10, 11'!N17:N17),"=",0)</f>
        <v>0=0</v>
      </c>
    </row>
    <row r="191" spans="1:5" ht="12.75">
      <c r="A191" s="349">
        <f>IF((SUM('Разделы 9, 10, 11'!D17:D17)=0),"","Неверно!")</f>
      </c>
      <c r="B191" s="351" t="s">
        <v>338</v>
      </c>
      <c r="C191" s="344" t="s">
        <v>427</v>
      </c>
      <c r="D191" s="344" t="s">
        <v>1513</v>
      </c>
      <c r="E191" s="344" t="str">
        <f>CONCATENATE(SUM('Разделы 9, 10, 11'!D17:D17),"=",0)</f>
        <v>0=0</v>
      </c>
    </row>
    <row r="192" spans="1:5" ht="12.75">
      <c r="A192" s="349">
        <f>IF((SUM('Разделы 9, 10, 11'!E17:E17)=0),"","Неверно!")</f>
      </c>
      <c r="B192" s="351" t="s">
        <v>338</v>
      </c>
      <c r="C192" s="344" t="s">
        <v>428</v>
      </c>
      <c r="D192" s="344" t="s">
        <v>1513</v>
      </c>
      <c r="E192" s="344" t="str">
        <f>CONCATENATE(SUM('Разделы 9, 10, 11'!E17:E17),"=",0)</f>
        <v>0=0</v>
      </c>
    </row>
    <row r="193" spans="1:5" ht="12.75">
      <c r="A193" s="349">
        <f>IF((SUM('Разделы 9, 10, 11'!F17:F17)=0),"","Неверно!")</f>
      </c>
      <c r="B193" s="351" t="s">
        <v>338</v>
      </c>
      <c r="C193" s="344" t="s">
        <v>429</v>
      </c>
      <c r="D193" s="344" t="s">
        <v>1513</v>
      </c>
      <c r="E193" s="344" t="str">
        <f>CONCATENATE(SUM('Разделы 9, 10, 11'!F17:F17),"=",0)</f>
        <v>0=0</v>
      </c>
    </row>
    <row r="194" spans="1:5" ht="12.75">
      <c r="A194" s="349">
        <f>IF((SUM('Разделы 9, 10, 11'!G17:G17)=0),"","Неверно!")</f>
      </c>
      <c r="B194" s="351" t="s">
        <v>338</v>
      </c>
      <c r="C194" s="344" t="s">
        <v>430</v>
      </c>
      <c r="D194" s="344" t="s">
        <v>1513</v>
      </c>
      <c r="E194" s="344" t="str">
        <f>CONCATENATE(SUM('Разделы 9, 10, 11'!G17:G17),"=",0)</f>
        <v>0=0</v>
      </c>
    </row>
    <row r="195" spans="1:5" ht="12.75">
      <c r="A195" s="349">
        <f>IF((SUM('Разделы 9, 10, 11'!H17:H17)=0),"","Неверно!")</f>
      </c>
      <c r="B195" s="351" t="s">
        <v>338</v>
      </c>
      <c r="C195" s="344" t="s">
        <v>431</v>
      </c>
      <c r="D195" s="344" t="s">
        <v>1513</v>
      </c>
      <c r="E195" s="344" t="str">
        <f>CONCATENATE(SUM('Разделы 9, 10, 11'!H17:H17),"=",0)</f>
        <v>0=0</v>
      </c>
    </row>
    <row r="196" spans="1:5" ht="12.75">
      <c r="A196" s="349">
        <f>IF((SUM('Разделы 9, 10, 11'!I17:I17)=0),"","Неверно!")</f>
      </c>
      <c r="B196" s="351" t="s">
        <v>338</v>
      </c>
      <c r="C196" s="344" t="s">
        <v>432</v>
      </c>
      <c r="D196" s="344" t="s">
        <v>1513</v>
      </c>
      <c r="E196" s="344" t="str">
        <f>CONCATENATE(SUM('Разделы 9, 10, 11'!I17:I17),"=",0)</f>
        <v>0=0</v>
      </c>
    </row>
    <row r="197" spans="1:5" ht="12.75">
      <c r="A197" s="349">
        <f>IF((SUM('Разделы 9, 10, 11'!J17:J17)=0),"","Неверно!")</f>
      </c>
      <c r="B197" s="351" t="s">
        <v>338</v>
      </c>
      <c r="C197" s="344" t="s">
        <v>433</v>
      </c>
      <c r="D197" s="344" t="s">
        <v>1513</v>
      </c>
      <c r="E197" s="344" t="str">
        <f>CONCATENATE(SUM('Разделы 9, 10, 11'!J17:J17),"=",0)</f>
        <v>0=0</v>
      </c>
    </row>
    <row r="198" spans="1:5" ht="12.75">
      <c r="A198" s="349">
        <f>IF((SUM('Разделы 9, 10, 11'!K17:K17)=0),"","Неверно!")</f>
      </c>
      <c r="B198" s="351" t="s">
        <v>338</v>
      </c>
      <c r="C198" s="344" t="s">
        <v>434</v>
      </c>
      <c r="D198" s="344" t="s">
        <v>1513</v>
      </c>
      <c r="E198" s="344" t="str">
        <f>CONCATENATE(SUM('Разделы 9, 10, 11'!K17:K17),"=",0)</f>
        <v>0=0</v>
      </c>
    </row>
    <row r="199" spans="1:5" ht="12.75">
      <c r="A199" s="349">
        <f>IF((SUM('Разделы 9, 10, 11'!C18:C18)=0),"","Неверно!")</f>
      </c>
      <c r="B199" s="351" t="s">
        <v>338</v>
      </c>
      <c r="C199" s="344" t="s">
        <v>435</v>
      </c>
      <c r="D199" s="344" t="s">
        <v>1513</v>
      </c>
      <c r="E199" s="344" t="str">
        <f>CONCATENATE(SUM('Разделы 9, 10, 11'!C18:C18),"=",0)</f>
        <v>0=0</v>
      </c>
    </row>
    <row r="200" spans="1:5" ht="25.5">
      <c r="A200" s="349">
        <f>IF((SUM('Разделы 9, 10, 11'!L18:L18)=0),"","Неверно!")</f>
      </c>
      <c r="B200" s="351" t="s">
        <v>338</v>
      </c>
      <c r="C200" s="344" t="s">
        <v>436</v>
      </c>
      <c r="D200" s="344" t="s">
        <v>1513</v>
      </c>
      <c r="E200" s="344" t="str">
        <f>CONCATENATE(SUM('Разделы 9, 10, 11'!L18:L18),"=",0)</f>
        <v>0=0</v>
      </c>
    </row>
    <row r="201" spans="1:5" ht="25.5">
      <c r="A201" s="349">
        <f>IF((SUM('Разделы 9, 10, 11'!M18:M18)=0),"","Неверно!")</f>
      </c>
      <c r="B201" s="351" t="s">
        <v>338</v>
      </c>
      <c r="C201" s="344" t="s">
        <v>437</v>
      </c>
      <c r="D201" s="344" t="s">
        <v>1513</v>
      </c>
      <c r="E201" s="344" t="str">
        <f>CONCATENATE(SUM('Разделы 9, 10, 11'!M18:M18),"=",0)</f>
        <v>0=0</v>
      </c>
    </row>
    <row r="202" spans="1:5" ht="25.5">
      <c r="A202" s="349">
        <f>IF((SUM('Разделы 9, 10, 11'!N18:N18)=0),"","Неверно!")</f>
      </c>
      <c r="B202" s="351" t="s">
        <v>338</v>
      </c>
      <c r="C202" s="344" t="s">
        <v>438</v>
      </c>
      <c r="D202" s="344" t="s">
        <v>1513</v>
      </c>
      <c r="E202" s="344" t="str">
        <f>CONCATENATE(SUM('Разделы 9, 10, 11'!N18:N18),"=",0)</f>
        <v>0=0</v>
      </c>
    </row>
    <row r="203" spans="1:5" ht="12.75">
      <c r="A203" s="349">
        <f>IF((SUM('Разделы 9, 10, 11'!D18:D18)=0),"","Неверно!")</f>
      </c>
      <c r="B203" s="351" t="s">
        <v>338</v>
      </c>
      <c r="C203" s="344" t="s">
        <v>439</v>
      </c>
      <c r="D203" s="344" t="s">
        <v>1513</v>
      </c>
      <c r="E203" s="344" t="str">
        <f>CONCATENATE(SUM('Разделы 9, 10, 11'!D18:D18),"=",0)</f>
        <v>0=0</v>
      </c>
    </row>
    <row r="204" spans="1:5" ht="12.75">
      <c r="A204" s="349">
        <f>IF((SUM('Разделы 9, 10, 11'!E18:E18)=0),"","Неверно!")</f>
      </c>
      <c r="B204" s="351" t="s">
        <v>338</v>
      </c>
      <c r="C204" s="344" t="s">
        <v>440</v>
      </c>
      <c r="D204" s="344" t="s">
        <v>1513</v>
      </c>
      <c r="E204" s="344" t="str">
        <f>CONCATENATE(SUM('Разделы 9, 10, 11'!E18:E18),"=",0)</f>
        <v>0=0</v>
      </c>
    </row>
    <row r="205" spans="1:5" ht="12.75">
      <c r="A205" s="349">
        <f>IF((SUM('Разделы 9, 10, 11'!F18:F18)=0),"","Неверно!")</f>
      </c>
      <c r="B205" s="351" t="s">
        <v>338</v>
      </c>
      <c r="C205" s="344" t="s">
        <v>441</v>
      </c>
      <c r="D205" s="344" t="s">
        <v>1513</v>
      </c>
      <c r="E205" s="344" t="str">
        <f>CONCATENATE(SUM('Разделы 9, 10, 11'!F18:F18),"=",0)</f>
        <v>0=0</v>
      </c>
    </row>
    <row r="206" spans="1:5" ht="12.75">
      <c r="A206" s="349">
        <f>IF((SUM('Разделы 9, 10, 11'!G18:G18)=0),"","Неверно!")</f>
      </c>
      <c r="B206" s="351" t="s">
        <v>338</v>
      </c>
      <c r="C206" s="344" t="s">
        <v>442</v>
      </c>
      <c r="D206" s="344" t="s">
        <v>1513</v>
      </c>
      <c r="E206" s="344" t="str">
        <f>CONCATENATE(SUM('Разделы 9, 10, 11'!G18:G18),"=",0)</f>
        <v>0=0</v>
      </c>
    </row>
    <row r="207" spans="1:5" ht="12.75">
      <c r="A207" s="349">
        <f>IF((SUM('Разделы 9, 10, 11'!H18:H18)=0),"","Неверно!")</f>
      </c>
      <c r="B207" s="351" t="s">
        <v>338</v>
      </c>
      <c r="C207" s="344" t="s">
        <v>443</v>
      </c>
      <c r="D207" s="344" t="s">
        <v>1513</v>
      </c>
      <c r="E207" s="344" t="str">
        <f>CONCATENATE(SUM('Разделы 9, 10, 11'!H18:H18),"=",0)</f>
        <v>0=0</v>
      </c>
    </row>
    <row r="208" spans="1:5" ht="12.75">
      <c r="A208" s="349">
        <f>IF((SUM('Разделы 9, 10, 11'!I18:I18)=0),"","Неверно!")</f>
      </c>
      <c r="B208" s="351" t="s">
        <v>338</v>
      </c>
      <c r="C208" s="344" t="s">
        <v>444</v>
      </c>
      <c r="D208" s="344" t="s">
        <v>1513</v>
      </c>
      <c r="E208" s="344" t="str">
        <f>CONCATENATE(SUM('Разделы 9, 10, 11'!I18:I18),"=",0)</f>
        <v>0=0</v>
      </c>
    </row>
    <row r="209" spans="1:5" ht="12.75">
      <c r="A209" s="349">
        <f>IF((SUM('Разделы 9, 10, 11'!J18:J18)=0),"","Неверно!")</f>
      </c>
      <c r="B209" s="351" t="s">
        <v>338</v>
      </c>
      <c r="C209" s="344" t="s">
        <v>445</v>
      </c>
      <c r="D209" s="344" t="s">
        <v>1513</v>
      </c>
      <c r="E209" s="344" t="str">
        <f>CONCATENATE(SUM('Разделы 9, 10, 11'!J18:J18),"=",0)</f>
        <v>0=0</v>
      </c>
    </row>
    <row r="210" spans="1:5" ht="12.75">
      <c r="A210" s="349">
        <f>IF((SUM('Разделы 9, 10, 11'!K18:K18)=0),"","Неверно!")</f>
      </c>
      <c r="B210" s="351" t="s">
        <v>338</v>
      </c>
      <c r="C210" s="344" t="s">
        <v>446</v>
      </c>
      <c r="D210" s="344" t="s">
        <v>1513</v>
      </c>
      <c r="E210" s="344" t="str">
        <f>CONCATENATE(SUM('Разделы 9, 10, 11'!K18:K18),"=",0)</f>
        <v>0=0</v>
      </c>
    </row>
    <row r="211" spans="1:5" ht="12.75">
      <c r="A211" s="349">
        <f>IF((SUM('Разделы 9, 10, 11'!C19:C19)=0),"","Неверно!")</f>
      </c>
      <c r="B211" s="351" t="s">
        <v>338</v>
      </c>
      <c r="C211" s="344" t="s">
        <v>447</v>
      </c>
      <c r="D211" s="344" t="s">
        <v>1513</v>
      </c>
      <c r="E211" s="344" t="str">
        <f>CONCATENATE(SUM('Разделы 9, 10, 11'!C19:C19),"=",0)</f>
        <v>0=0</v>
      </c>
    </row>
    <row r="212" spans="1:5" ht="25.5">
      <c r="A212" s="349">
        <f>IF((SUM('Разделы 9, 10, 11'!L19:L19)=0),"","Неверно!")</f>
      </c>
      <c r="B212" s="351" t="s">
        <v>338</v>
      </c>
      <c r="C212" s="344" t="s">
        <v>448</v>
      </c>
      <c r="D212" s="344" t="s">
        <v>1513</v>
      </c>
      <c r="E212" s="344" t="str">
        <f>CONCATENATE(SUM('Разделы 9, 10, 11'!L19:L19),"=",0)</f>
        <v>0=0</v>
      </c>
    </row>
    <row r="213" spans="1:5" ht="25.5">
      <c r="A213" s="349">
        <f>IF((SUM('Разделы 9, 10, 11'!M19:M19)=0),"","Неверно!")</f>
      </c>
      <c r="B213" s="351" t="s">
        <v>338</v>
      </c>
      <c r="C213" s="344" t="s">
        <v>449</v>
      </c>
      <c r="D213" s="344" t="s">
        <v>1513</v>
      </c>
      <c r="E213" s="344" t="str">
        <f>CONCATENATE(SUM('Разделы 9, 10, 11'!M19:M19),"=",0)</f>
        <v>0=0</v>
      </c>
    </row>
    <row r="214" spans="1:5" ht="25.5">
      <c r="A214" s="349">
        <f>IF((SUM('Разделы 9, 10, 11'!N19:N19)=0),"","Неверно!")</f>
      </c>
      <c r="B214" s="351" t="s">
        <v>338</v>
      </c>
      <c r="C214" s="344" t="s">
        <v>450</v>
      </c>
      <c r="D214" s="344" t="s">
        <v>1513</v>
      </c>
      <c r="E214" s="344" t="str">
        <f>CONCATENATE(SUM('Разделы 9, 10, 11'!N19:N19),"=",0)</f>
        <v>0=0</v>
      </c>
    </row>
    <row r="215" spans="1:5" ht="12.75">
      <c r="A215" s="349">
        <f>IF((SUM('Разделы 9, 10, 11'!D19:D19)=0),"","Неверно!")</f>
      </c>
      <c r="B215" s="351" t="s">
        <v>338</v>
      </c>
      <c r="C215" s="344" t="s">
        <v>451</v>
      </c>
      <c r="D215" s="344" t="s">
        <v>1513</v>
      </c>
      <c r="E215" s="344" t="str">
        <f>CONCATENATE(SUM('Разделы 9, 10, 11'!D19:D19),"=",0)</f>
        <v>0=0</v>
      </c>
    </row>
    <row r="216" spans="1:5" ht="12.75">
      <c r="A216" s="349">
        <f>IF((SUM('Разделы 9, 10, 11'!E19:E19)=0),"","Неверно!")</f>
      </c>
      <c r="B216" s="351" t="s">
        <v>338</v>
      </c>
      <c r="C216" s="344" t="s">
        <v>452</v>
      </c>
      <c r="D216" s="344" t="s">
        <v>1513</v>
      </c>
      <c r="E216" s="344" t="str">
        <f>CONCATENATE(SUM('Разделы 9, 10, 11'!E19:E19),"=",0)</f>
        <v>0=0</v>
      </c>
    </row>
    <row r="217" spans="1:5" ht="12.75">
      <c r="A217" s="349">
        <f>IF((SUM('Разделы 9, 10, 11'!F19:F19)=0),"","Неверно!")</f>
      </c>
      <c r="B217" s="351" t="s">
        <v>338</v>
      </c>
      <c r="C217" s="344" t="s">
        <v>453</v>
      </c>
      <c r="D217" s="344" t="s">
        <v>1513</v>
      </c>
      <c r="E217" s="344" t="str">
        <f>CONCATENATE(SUM('Разделы 9, 10, 11'!F19:F19),"=",0)</f>
        <v>0=0</v>
      </c>
    </row>
    <row r="218" spans="1:5" ht="12.75">
      <c r="A218" s="349">
        <f>IF((SUM('Разделы 9, 10, 11'!G19:G19)=0),"","Неверно!")</f>
      </c>
      <c r="B218" s="351" t="s">
        <v>338</v>
      </c>
      <c r="C218" s="344" t="s">
        <v>454</v>
      </c>
      <c r="D218" s="344" t="s">
        <v>1513</v>
      </c>
      <c r="E218" s="344" t="str">
        <f>CONCATENATE(SUM('Разделы 9, 10, 11'!G19:G19),"=",0)</f>
        <v>0=0</v>
      </c>
    </row>
    <row r="219" spans="1:5" ht="12.75">
      <c r="A219" s="349">
        <f>IF((SUM('Разделы 9, 10, 11'!H19:H19)=0),"","Неверно!")</f>
      </c>
      <c r="B219" s="351" t="s">
        <v>338</v>
      </c>
      <c r="C219" s="344" t="s">
        <v>455</v>
      </c>
      <c r="D219" s="344" t="s">
        <v>1513</v>
      </c>
      <c r="E219" s="344" t="str">
        <f>CONCATENATE(SUM('Разделы 9, 10, 11'!H19:H19),"=",0)</f>
        <v>0=0</v>
      </c>
    </row>
    <row r="220" spans="1:5" ht="12.75">
      <c r="A220" s="349">
        <f>IF((SUM('Разделы 9, 10, 11'!I19:I19)=0),"","Неверно!")</f>
      </c>
      <c r="B220" s="351" t="s">
        <v>338</v>
      </c>
      <c r="C220" s="344" t="s">
        <v>456</v>
      </c>
      <c r="D220" s="344" t="s">
        <v>1513</v>
      </c>
      <c r="E220" s="344" t="str">
        <f>CONCATENATE(SUM('Разделы 9, 10, 11'!I19:I19),"=",0)</f>
        <v>0=0</v>
      </c>
    </row>
    <row r="221" spans="1:5" ht="12.75">
      <c r="A221" s="349">
        <f>IF((SUM('Разделы 9, 10, 11'!J19:J19)=0),"","Неверно!")</f>
      </c>
      <c r="B221" s="351" t="s">
        <v>338</v>
      </c>
      <c r="C221" s="344" t="s">
        <v>457</v>
      </c>
      <c r="D221" s="344" t="s">
        <v>1513</v>
      </c>
      <c r="E221" s="344" t="str">
        <f>CONCATENATE(SUM('Разделы 9, 10, 11'!J19:J19),"=",0)</f>
        <v>0=0</v>
      </c>
    </row>
    <row r="222" spans="1:5" ht="12.75">
      <c r="A222" s="349">
        <f>IF((SUM('Разделы 9, 10, 11'!K19:K19)=0),"","Неверно!")</f>
      </c>
      <c r="B222" s="351" t="s">
        <v>338</v>
      </c>
      <c r="C222" s="344" t="s">
        <v>458</v>
      </c>
      <c r="D222" s="344" t="s">
        <v>1513</v>
      </c>
      <c r="E222" s="344" t="str">
        <f>CONCATENATE(SUM('Разделы 9, 10, 11'!K19:K19),"=",0)</f>
        <v>0=0</v>
      </c>
    </row>
    <row r="223" spans="1:5" ht="38.25">
      <c r="A223" s="349">
        <f>IF((SUM('Разделы 6, 7, 8'!G15:G15)=SUM('Раздел 4'!E7:E7)),"","Неверно!")</f>
      </c>
      <c r="B223" s="351" t="s">
        <v>459</v>
      </c>
      <c r="C223" s="344" t="s">
        <v>460</v>
      </c>
      <c r="D223" s="344" t="s">
        <v>279</v>
      </c>
      <c r="E223" s="344" t="str">
        <f>CONCATENATE(SUM('Разделы 6, 7, 8'!G15:G15),"=",SUM('Раздел 4'!E7:E7))</f>
        <v>0=0</v>
      </c>
    </row>
    <row r="224" spans="1:5" ht="25.5">
      <c r="A224" s="349">
        <f>IF((SUM('Разделы 9, 10, 11'!C29:C29)=SUM('Разделы 9, 10, 11'!C30:C33)),"","Неверно!")</f>
      </c>
      <c r="B224" s="351" t="s">
        <v>461</v>
      </c>
      <c r="C224" s="344" t="s">
        <v>462</v>
      </c>
      <c r="D224" s="344" t="s">
        <v>1473</v>
      </c>
      <c r="E224" s="344" t="str">
        <f>CONCATENATE(SUM('Разделы 9, 10, 11'!C29:C29),"=",SUM('Разделы 9, 10, 11'!C30:C33))</f>
        <v>7=7</v>
      </c>
    </row>
    <row r="225" spans="1:5" ht="25.5">
      <c r="A225" s="349">
        <f>IF((SUM('Разделы 9, 10, 11'!L29:L29)=SUM('Разделы 9, 10, 11'!L30:L33)),"","Неверно!")</f>
      </c>
      <c r="B225" s="351" t="s">
        <v>461</v>
      </c>
      <c r="C225" s="344" t="s">
        <v>463</v>
      </c>
      <c r="D225" s="344" t="s">
        <v>1473</v>
      </c>
      <c r="E225" s="344" t="str">
        <f>CONCATENATE(SUM('Разделы 9, 10, 11'!L29:L29),"=",SUM('Разделы 9, 10, 11'!L30:L33))</f>
        <v>0=0</v>
      </c>
    </row>
    <row r="226" spans="1:5" ht="25.5">
      <c r="A226" s="349">
        <f>IF((SUM('Разделы 9, 10, 11'!D29:D29)=SUM('Разделы 9, 10, 11'!D30:D33)),"","Неверно!")</f>
      </c>
      <c r="B226" s="351" t="s">
        <v>461</v>
      </c>
      <c r="C226" s="344" t="s">
        <v>464</v>
      </c>
      <c r="D226" s="344" t="s">
        <v>1473</v>
      </c>
      <c r="E226" s="344" t="str">
        <f>CONCATENATE(SUM('Разделы 9, 10, 11'!D29:D29),"=",SUM('Разделы 9, 10, 11'!D30:D33))</f>
        <v>7=7</v>
      </c>
    </row>
    <row r="227" spans="1:5" ht="25.5">
      <c r="A227" s="349">
        <f>IF((SUM('Разделы 9, 10, 11'!E29:E29)=SUM('Разделы 9, 10, 11'!E30:E33)),"","Неверно!")</f>
      </c>
      <c r="B227" s="351" t="s">
        <v>461</v>
      </c>
      <c r="C227" s="344" t="s">
        <v>465</v>
      </c>
      <c r="D227" s="344" t="s">
        <v>1473</v>
      </c>
      <c r="E227" s="344" t="str">
        <f>CONCATENATE(SUM('Разделы 9, 10, 11'!E29:E29),"=",SUM('Разделы 9, 10, 11'!E30:E33))</f>
        <v>0=0</v>
      </c>
    </row>
    <row r="228" spans="1:5" ht="25.5">
      <c r="A228" s="349">
        <f>IF((SUM('Разделы 9, 10, 11'!F29:F29)=SUM('Разделы 9, 10, 11'!F30:F33)),"","Неверно!")</f>
      </c>
      <c r="B228" s="351" t="s">
        <v>461</v>
      </c>
      <c r="C228" s="344" t="s">
        <v>466</v>
      </c>
      <c r="D228" s="344" t="s">
        <v>1473</v>
      </c>
      <c r="E228" s="344" t="str">
        <f>CONCATENATE(SUM('Разделы 9, 10, 11'!F29:F29),"=",SUM('Разделы 9, 10, 11'!F30:F33))</f>
        <v>0=0</v>
      </c>
    </row>
    <row r="229" spans="1:5" ht="25.5">
      <c r="A229" s="349">
        <f>IF((SUM('Разделы 9, 10, 11'!G29:G29)=SUM('Разделы 9, 10, 11'!G30:G33)),"","Неверно!")</f>
      </c>
      <c r="B229" s="351" t="s">
        <v>461</v>
      </c>
      <c r="C229" s="344" t="s">
        <v>467</v>
      </c>
      <c r="D229" s="344" t="s">
        <v>1473</v>
      </c>
      <c r="E229" s="344" t="str">
        <f>CONCATENATE(SUM('Разделы 9, 10, 11'!G29:G29),"=",SUM('Разделы 9, 10, 11'!G30:G33))</f>
        <v>0=0</v>
      </c>
    </row>
    <row r="230" spans="1:5" ht="25.5">
      <c r="A230" s="349">
        <f>IF((SUM('Разделы 9, 10, 11'!H29:H29)=SUM('Разделы 9, 10, 11'!H30:H33)),"","Неверно!")</f>
      </c>
      <c r="B230" s="351" t="s">
        <v>461</v>
      </c>
      <c r="C230" s="344" t="s">
        <v>468</v>
      </c>
      <c r="D230" s="344" t="s">
        <v>1473</v>
      </c>
      <c r="E230" s="344" t="str">
        <f>CONCATENATE(SUM('Разделы 9, 10, 11'!H29:H29),"=",SUM('Разделы 9, 10, 11'!H30:H33))</f>
        <v>0=0</v>
      </c>
    </row>
    <row r="231" spans="1:5" ht="25.5">
      <c r="A231" s="349">
        <f>IF((SUM('Разделы 9, 10, 11'!I29:I29)=SUM('Разделы 9, 10, 11'!I30:I33)),"","Неверно!")</f>
      </c>
      <c r="B231" s="351" t="s">
        <v>461</v>
      </c>
      <c r="C231" s="344" t="s">
        <v>469</v>
      </c>
      <c r="D231" s="344" t="s">
        <v>1473</v>
      </c>
      <c r="E231" s="344" t="str">
        <f>CONCATENATE(SUM('Разделы 9, 10, 11'!I29:I29),"=",SUM('Разделы 9, 10, 11'!I30:I33))</f>
        <v>0=0</v>
      </c>
    </row>
    <row r="232" spans="1:5" ht="25.5">
      <c r="A232" s="349">
        <f>IF((SUM('Разделы 9, 10, 11'!J29:J29)=SUM('Разделы 9, 10, 11'!J30:J33)),"","Неверно!")</f>
      </c>
      <c r="B232" s="351" t="s">
        <v>461</v>
      </c>
      <c r="C232" s="344" t="s">
        <v>470</v>
      </c>
      <c r="D232" s="344" t="s">
        <v>1473</v>
      </c>
      <c r="E232" s="344" t="str">
        <f>CONCATENATE(SUM('Разделы 9, 10, 11'!J29:J29),"=",SUM('Разделы 9, 10, 11'!J30:J33))</f>
        <v>0=0</v>
      </c>
    </row>
    <row r="233" spans="1:5" ht="25.5">
      <c r="A233" s="349">
        <f>IF((SUM('Разделы 9, 10, 11'!K29:K29)=SUM('Разделы 9, 10, 11'!K30:K33)),"","Неверно!")</f>
      </c>
      <c r="B233" s="351" t="s">
        <v>461</v>
      </c>
      <c r="C233" s="344" t="s">
        <v>471</v>
      </c>
      <c r="D233" s="344" t="s">
        <v>1473</v>
      </c>
      <c r="E233" s="344" t="str">
        <f>CONCATENATE(SUM('Разделы 9, 10, 11'!K29:K29),"=",SUM('Разделы 9, 10, 11'!K30:K33))</f>
        <v>0=0</v>
      </c>
    </row>
    <row r="234" spans="1:5" ht="38.25">
      <c r="A234" s="349">
        <f>IF((SUM('Разделы 2, 3, 5'!E14:E14)&lt;=SUM('Раздел 1'!O44:O44)),"","Неверно!")</f>
      </c>
      <c r="B234" s="351" t="s">
        <v>472</v>
      </c>
      <c r="C234" s="344" t="s">
        <v>473</v>
      </c>
      <c r="D234" s="344" t="s">
        <v>1464</v>
      </c>
      <c r="E234" s="344" t="str">
        <f>CONCATENATE(SUM('Разделы 2, 3, 5'!E14:E14),"&lt;=",SUM('Раздел 1'!O44:O44))</f>
        <v>0&lt;=0</v>
      </c>
    </row>
    <row r="235" spans="1:5" ht="51">
      <c r="A235" s="349">
        <f>IF((SUM('Разделы 9, 10, 11'!C44:C48)+SUM('Разделы 9, 10, 11'!E44:E48)&gt;=SUM('Разделы 2, 3, 5'!E7:E11)),"","Неверно!")</f>
      </c>
      <c r="B235" s="351" t="s">
        <v>474</v>
      </c>
      <c r="C235" s="344" t="s">
        <v>475</v>
      </c>
      <c r="D235" s="344" t="s">
        <v>1490</v>
      </c>
      <c r="E235" s="344" t="str">
        <f>CONCATENATE(SUM('Разделы 9, 10, 11'!C44:C48),"+",SUM('Разделы 9, 10, 11'!E44:E48),"&gt;=",SUM('Разделы 2, 3, 5'!E7:E11))</f>
        <v>3+1&gt;=4</v>
      </c>
    </row>
    <row r="236" spans="1:5" ht="25.5">
      <c r="A236" s="349">
        <f>IF((SUM('Раздел 1'!F48:F48)&lt;=SUM('Раздел 1'!F44:F44)),"","Неверно!")</f>
      </c>
      <c r="B236" s="351" t="s">
        <v>476</v>
      </c>
      <c r="C236" s="344" t="s">
        <v>477</v>
      </c>
      <c r="D236" s="344" t="s">
        <v>1498</v>
      </c>
      <c r="E236" s="344" t="str">
        <f>CONCATENATE(SUM('Раздел 1'!F48:F48),"&lt;=",SUM('Раздел 1'!F44:F44))</f>
        <v>2&lt;=3</v>
      </c>
    </row>
    <row r="237" spans="1:5" ht="25.5">
      <c r="A237" s="349">
        <f>IF((SUM('Раздел 1'!O48:O48)&lt;=SUM('Раздел 1'!O44:O44)),"","Неверно!")</f>
      </c>
      <c r="B237" s="351" t="s">
        <v>476</v>
      </c>
      <c r="C237" s="344" t="s">
        <v>478</v>
      </c>
      <c r="D237" s="344" t="s">
        <v>1498</v>
      </c>
      <c r="E237" s="344" t="str">
        <f>CONCATENATE(SUM('Раздел 1'!O48:O48),"&lt;=",SUM('Раздел 1'!O44:O44))</f>
        <v>0&lt;=0</v>
      </c>
    </row>
    <row r="238" spans="1:5" ht="25.5">
      <c r="A238" s="349">
        <f>IF((SUM('Раздел 1'!P48:P48)&lt;=SUM('Раздел 1'!P44:P44)),"","Неверно!")</f>
      </c>
      <c r="B238" s="351" t="s">
        <v>476</v>
      </c>
      <c r="C238" s="344" t="s">
        <v>479</v>
      </c>
      <c r="D238" s="344" t="s">
        <v>1498</v>
      </c>
      <c r="E238" s="344" t="str">
        <f>CONCATENATE(SUM('Раздел 1'!P48:P48),"&lt;=",SUM('Раздел 1'!P44:P44))</f>
        <v>10&lt;=12</v>
      </c>
    </row>
    <row r="239" spans="1:5" ht="25.5">
      <c r="A239" s="349">
        <f>IF((SUM('Раздел 1'!Q48:Q48)&lt;=SUM('Раздел 1'!Q44:Q44)),"","Неверно!")</f>
      </c>
      <c r="B239" s="351" t="s">
        <v>476</v>
      </c>
      <c r="C239" s="344" t="s">
        <v>480</v>
      </c>
      <c r="D239" s="344" t="s">
        <v>1498</v>
      </c>
      <c r="E239" s="344" t="str">
        <f>CONCATENATE(SUM('Раздел 1'!Q48:Q48),"&lt;=",SUM('Раздел 1'!Q44:Q44))</f>
        <v>11&lt;=13</v>
      </c>
    </row>
    <row r="240" spans="1:5" ht="25.5">
      <c r="A240" s="349">
        <f>IF((SUM('Раздел 1'!R48:R48)&lt;=SUM('Раздел 1'!R44:R44)),"","Неверно!")</f>
      </c>
      <c r="B240" s="351" t="s">
        <v>476</v>
      </c>
      <c r="C240" s="344" t="s">
        <v>481</v>
      </c>
      <c r="D240" s="344" t="s">
        <v>1498</v>
      </c>
      <c r="E240" s="344" t="str">
        <f>CONCATENATE(SUM('Раздел 1'!R48:R48),"&lt;=",SUM('Раздел 1'!R44:R44))</f>
        <v>0&lt;=0</v>
      </c>
    </row>
    <row r="241" spans="1:5" ht="25.5">
      <c r="A241" s="349">
        <f>IF((SUM('Раздел 1'!S48:S48)&lt;=SUM('Раздел 1'!S44:S44)),"","Неверно!")</f>
      </c>
      <c r="B241" s="351" t="s">
        <v>476</v>
      </c>
      <c r="C241" s="344" t="s">
        <v>482</v>
      </c>
      <c r="D241" s="344" t="s">
        <v>1498</v>
      </c>
      <c r="E241" s="344" t="str">
        <f>CONCATENATE(SUM('Раздел 1'!S48:S48),"&lt;=",SUM('Раздел 1'!S44:S44))</f>
        <v>0&lt;=0</v>
      </c>
    </row>
    <row r="242" spans="1:5" ht="25.5">
      <c r="A242" s="349">
        <f>IF((SUM('Раздел 1'!T48:T48)&lt;=SUM('Раздел 1'!T44:T44)),"","Неверно!")</f>
      </c>
      <c r="B242" s="351" t="s">
        <v>476</v>
      </c>
      <c r="C242" s="344" t="s">
        <v>483</v>
      </c>
      <c r="D242" s="344" t="s">
        <v>1498</v>
      </c>
      <c r="E242" s="344" t="str">
        <f>CONCATENATE(SUM('Раздел 1'!T48:T48),"&lt;=",SUM('Раздел 1'!T44:T44))</f>
        <v>0&lt;=0</v>
      </c>
    </row>
    <row r="243" spans="1:5" ht="25.5">
      <c r="A243" s="349">
        <f>IF((SUM('Раздел 1'!U48:U48)&lt;=SUM('Раздел 1'!U44:U44)),"","Неверно!")</f>
      </c>
      <c r="B243" s="351" t="s">
        <v>476</v>
      </c>
      <c r="C243" s="344" t="s">
        <v>484</v>
      </c>
      <c r="D243" s="344" t="s">
        <v>1498</v>
      </c>
      <c r="E243" s="344" t="str">
        <f>CONCATENATE(SUM('Раздел 1'!U48:U48),"&lt;=",SUM('Раздел 1'!U44:U44))</f>
        <v>1&lt;=1</v>
      </c>
    </row>
    <row r="244" spans="1:5" ht="25.5">
      <c r="A244" s="349">
        <f>IF((SUM('Раздел 1'!V48:V48)&lt;=SUM('Раздел 1'!V44:V44)),"","Неверно!")</f>
      </c>
      <c r="B244" s="351" t="s">
        <v>476</v>
      </c>
      <c r="C244" s="344" t="s">
        <v>485</v>
      </c>
      <c r="D244" s="344" t="s">
        <v>1498</v>
      </c>
      <c r="E244" s="344" t="str">
        <f>CONCATENATE(SUM('Раздел 1'!V48:V48),"&lt;=",SUM('Раздел 1'!V44:V44))</f>
        <v>0&lt;=5</v>
      </c>
    </row>
    <row r="245" spans="1:5" ht="25.5">
      <c r="A245" s="349">
        <f>IF((SUM('Раздел 1'!W48:W48)&lt;=SUM('Раздел 1'!W44:W44)),"","Неверно!")</f>
      </c>
      <c r="B245" s="351" t="s">
        <v>476</v>
      </c>
      <c r="C245" s="344" t="s">
        <v>486</v>
      </c>
      <c r="D245" s="344" t="s">
        <v>1498</v>
      </c>
      <c r="E245" s="344" t="str">
        <f>CONCATENATE(SUM('Раздел 1'!W48:W48),"&lt;=",SUM('Раздел 1'!W44:W44))</f>
        <v>5&lt;=5</v>
      </c>
    </row>
    <row r="246" spans="1:5" ht="25.5">
      <c r="A246" s="349">
        <f>IF((SUM('Раздел 1'!X48:X48)&lt;=SUM('Раздел 1'!X44:X44)),"","Неверно!")</f>
      </c>
      <c r="B246" s="351" t="s">
        <v>476</v>
      </c>
      <c r="C246" s="344" t="s">
        <v>487</v>
      </c>
      <c r="D246" s="344" t="s">
        <v>1498</v>
      </c>
      <c r="E246" s="344" t="str">
        <f>CONCATENATE(SUM('Раздел 1'!X48:X48),"&lt;=",SUM('Раздел 1'!X44:X44))</f>
        <v>0&lt;=0</v>
      </c>
    </row>
    <row r="247" spans="1:5" ht="25.5">
      <c r="A247" s="349">
        <f>IF((SUM('Раздел 1'!G48:G48)&lt;=SUM('Раздел 1'!G44:G44)),"","Неверно!")</f>
      </c>
      <c r="B247" s="351" t="s">
        <v>476</v>
      </c>
      <c r="C247" s="344" t="s">
        <v>488</v>
      </c>
      <c r="D247" s="344" t="s">
        <v>1498</v>
      </c>
      <c r="E247" s="344" t="str">
        <f>CONCATENATE(SUM('Раздел 1'!G48:G48),"&lt;=",SUM('Раздел 1'!G44:G44))</f>
        <v>7&lt;=7</v>
      </c>
    </row>
    <row r="248" spans="1:5" ht="25.5">
      <c r="A248" s="349">
        <f>IF((SUM('Раздел 1'!Y48:Y48)&lt;=SUM('Раздел 1'!Y44:Y44)),"","Неверно!")</f>
      </c>
      <c r="B248" s="351" t="s">
        <v>476</v>
      </c>
      <c r="C248" s="344" t="s">
        <v>489</v>
      </c>
      <c r="D248" s="344" t="s">
        <v>1498</v>
      </c>
      <c r="E248" s="344" t="str">
        <f>CONCATENATE(SUM('Раздел 1'!Y48:Y48),"&lt;=",SUM('Раздел 1'!Y44:Y44))</f>
        <v>0&lt;=0</v>
      </c>
    </row>
    <row r="249" spans="1:5" ht="25.5">
      <c r="A249" s="349">
        <f>IF((SUM('Раздел 1'!Z48:Z48)&lt;=SUM('Раздел 1'!Z44:Z44)),"","Неверно!")</f>
      </c>
      <c r="B249" s="351" t="s">
        <v>476</v>
      </c>
      <c r="C249" s="344" t="s">
        <v>490</v>
      </c>
      <c r="D249" s="344" t="s">
        <v>1498</v>
      </c>
      <c r="E249" s="344" t="str">
        <f>CONCATENATE(SUM('Раздел 1'!Z48:Z48),"&lt;=",SUM('Раздел 1'!Z44:Z44))</f>
        <v>0&lt;=0</v>
      </c>
    </row>
    <row r="250" spans="1:5" ht="25.5">
      <c r="A250" s="349">
        <f>IF((SUM('Раздел 1'!AA48:AA48)&lt;=SUM('Раздел 1'!AA44:AA44)),"","Неверно!")</f>
      </c>
      <c r="B250" s="351" t="s">
        <v>476</v>
      </c>
      <c r="C250" s="344" t="s">
        <v>491</v>
      </c>
      <c r="D250" s="344" t="s">
        <v>1498</v>
      </c>
      <c r="E250" s="344" t="str">
        <f>CONCATENATE(SUM('Раздел 1'!AA48:AA48),"&lt;=",SUM('Раздел 1'!AA44:AA44))</f>
        <v>0&lt;=0</v>
      </c>
    </row>
    <row r="251" spans="1:5" ht="25.5">
      <c r="A251" s="349">
        <f>IF((SUM('Раздел 1'!AB48:AB48)&lt;=SUM('Раздел 1'!AB44:AB44)),"","Неверно!")</f>
      </c>
      <c r="B251" s="351" t="s">
        <v>476</v>
      </c>
      <c r="C251" s="344" t="s">
        <v>492</v>
      </c>
      <c r="D251" s="344" t="s">
        <v>1498</v>
      </c>
      <c r="E251" s="344" t="str">
        <f>CONCATENATE(SUM('Раздел 1'!AB48:AB48),"&lt;=",SUM('Раздел 1'!AB44:AB44))</f>
        <v>0&lt;=0</v>
      </c>
    </row>
    <row r="252" spans="1:5" ht="25.5">
      <c r="A252" s="349">
        <f>IF((SUM('Раздел 1'!AC48:AC48)&lt;=SUM('Раздел 1'!AC44:AC44)),"","Неверно!")</f>
      </c>
      <c r="B252" s="351" t="s">
        <v>476</v>
      </c>
      <c r="C252" s="344" t="s">
        <v>493</v>
      </c>
      <c r="D252" s="344" t="s">
        <v>1498</v>
      </c>
      <c r="E252" s="344" t="str">
        <f>CONCATENATE(SUM('Раздел 1'!AC48:AC48),"&lt;=",SUM('Раздел 1'!AC44:AC44))</f>
        <v>0&lt;=0</v>
      </c>
    </row>
    <row r="253" spans="1:5" ht="25.5">
      <c r="A253" s="349">
        <f>IF((SUM('Раздел 1'!AD48:AD48)&lt;=SUM('Раздел 1'!AD44:AD44)),"","Неверно!")</f>
      </c>
      <c r="B253" s="351" t="s">
        <v>476</v>
      </c>
      <c r="C253" s="344" t="s">
        <v>494</v>
      </c>
      <c r="D253" s="344" t="s">
        <v>1498</v>
      </c>
      <c r="E253" s="344" t="str">
        <f>CONCATENATE(SUM('Раздел 1'!AD48:AD48),"&lt;=",SUM('Раздел 1'!AD44:AD44))</f>
        <v>0&lt;=0</v>
      </c>
    </row>
    <row r="254" spans="1:5" ht="25.5">
      <c r="A254" s="349">
        <f>IF((SUM('Раздел 1'!H48:H48)&lt;=SUM('Раздел 1'!H44:H44)),"","Неверно!")</f>
      </c>
      <c r="B254" s="351" t="s">
        <v>476</v>
      </c>
      <c r="C254" s="344" t="s">
        <v>495</v>
      </c>
      <c r="D254" s="344" t="s">
        <v>1498</v>
      </c>
      <c r="E254" s="344" t="str">
        <f>CONCATENATE(SUM('Раздел 1'!H48:H48),"&lt;=",SUM('Раздел 1'!H44:H44))</f>
        <v>6&lt;=6</v>
      </c>
    </row>
    <row r="255" spans="1:5" ht="25.5">
      <c r="A255" s="349">
        <f>IF((SUM('Раздел 1'!I48:I48)&lt;=SUM('Раздел 1'!I44:I44)),"","Неверно!")</f>
      </c>
      <c r="B255" s="351" t="s">
        <v>476</v>
      </c>
      <c r="C255" s="344" t="s">
        <v>496</v>
      </c>
      <c r="D255" s="344" t="s">
        <v>1498</v>
      </c>
      <c r="E255" s="344" t="str">
        <f>CONCATENATE(SUM('Раздел 1'!I48:I48),"&lt;=",SUM('Раздел 1'!I44:I44))</f>
        <v>0&lt;=0</v>
      </c>
    </row>
    <row r="256" spans="1:5" ht="25.5">
      <c r="A256" s="349">
        <f>IF((SUM('Раздел 1'!J48:J48)&lt;=SUM('Раздел 1'!J44:J44)),"","Неверно!")</f>
      </c>
      <c r="B256" s="351" t="s">
        <v>476</v>
      </c>
      <c r="C256" s="344" t="s">
        <v>497</v>
      </c>
      <c r="D256" s="344" t="s">
        <v>1498</v>
      </c>
      <c r="E256" s="344" t="str">
        <f>CONCATENATE(SUM('Раздел 1'!J48:J48),"&lt;=",SUM('Раздел 1'!J44:J44))</f>
        <v>1&lt;=1</v>
      </c>
    </row>
    <row r="257" spans="1:5" ht="25.5">
      <c r="A257" s="349">
        <f>IF((SUM('Раздел 1'!K48:K48)&lt;=SUM('Раздел 1'!K44:K44)),"","Неверно!")</f>
      </c>
      <c r="B257" s="351" t="s">
        <v>476</v>
      </c>
      <c r="C257" s="344" t="s">
        <v>498</v>
      </c>
      <c r="D257" s="344" t="s">
        <v>1498</v>
      </c>
      <c r="E257" s="344" t="str">
        <f>CONCATENATE(SUM('Раздел 1'!K48:K48),"&lt;=",SUM('Раздел 1'!K44:K44))</f>
        <v>0&lt;=1</v>
      </c>
    </row>
    <row r="258" spans="1:5" ht="25.5">
      <c r="A258" s="349">
        <f>IF((SUM('Раздел 1'!L48:L48)&lt;=SUM('Раздел 1'!L44:L44)),"","Неверно!")</f>
      </c>
      <c r="B258" s="351" t="s">
        <v>476</v>
      </c>
      <c r="C258" s="344" t="s">
        <v>499</v>
      </c>
      <c r="D258" s="344" t="s">
        <v>1498</v>
      </c>
      <c r="E258" s="344" t="str">
        <f>CONCATENATE(SUM('Раздел 1'!L48:L48),"&lt;=",SUM('Раздел 1'!L44:L44))</f>
        <v>2&lt;=2</v>
      </c>
    </row>
    <row r="259" spans="1:5" ht="25.5">
      <c r="A259" s="349">
        <f>IF((SUM('Раздел 1'!M48:M48)&lt;=SUM('Раздел 1'!M44:M44)),"","Неверно!")</f>
      </c>
      <c r="B259" s="351" t="s">
        <v>476</v>
      </c>
      <c r="C259" s="344" t="s">
        <v>500</v>
      </c>
      <c r="D259" s="344" t="s">
        <v>1498</v>
      </c>
      <c r="E259" s="344" t="str">
        <f>CONCATENATE(SUM('Раздел 1'!M48:M48),"&lt;=",SUM('Раздел 1'!M44:M44))</f>
        <v>9&lt;=10</v>
      </c>
    </row>
    <row r="260" spans="1:5" ht="25.5">
      <c r="A260" s="349">
        <f>IF((SUM('Раздел 1'!N48:N48)&lt;=SUM('Раздел 1'!N44:N44)),"","Неверно!")</f>
      </c>
      <c r="B260" s="351" t="s">
        <v>476</v>
      </c>
      <c r="C260" s="344" t="s">
        <v>501</v>
      </c>
      <c r="D260" s="344" t="s">
        <v>1498</v>
      </c>
      <c r="E260" s="344" t="str">
        <f>CONCATENATE(SUM('Раздел 1'!N48:N48),"&lt;=",SUM('Раздел 1'!N44:N44))</f>
        <v>0&lt;=0</v>
      </c>
    </row>
    <row r="261" spans="1:5" ht="63.75">
      <c r="A261" s="349">
        <f>IF((SUM('Разделы 9, 10, 11'!L33:L33)=0),"","Неверно!")</f>
      </c>
      <c r="B261" s="351" t="s">
        <v>502</v>
      </c>
      <c r="C261" s="344" t="s">
        <v>503</v>
      </c>
      <c r="D261" s="344" t="s">
        <v>1467</v>
      </c>
      <c r="E261" s="344" t="str">
        <f>CONCATENATE(SUM('Разделы 9, 10, 11'!L33:L33),"=",0)</f>
        <v>0=0</v>
      </c>
    </row>
    <row r="262" spans="1:5" ht="51">
      <c r="A262" s="349">
        <f>IF((SUM('Разделы 2, 3, 5'!L9:L24)=SUM('Раздел 1'!Q45:Q45)),"","Неверно!")</f>
      </c>
      <c r="B262" s="351" t="s">
        <v>504</v>
      </c>
      <c r="C262" s="344" t="s">
        <v>505</v>
      </c>
      <c r="D262" s="344" t="s">
        <v>1465</v>
      </c>
      <c r="E262" s="344" t="str">
        <f>CONCATENATE(SUM('Разделы 2, 3, 5'!L9:L24),"=",SUM('Раздел 1'!Q45:Q45))</f>
        <v>0=0</v>
      </c>
    </row>
    <row r="263" spans="1:5" ht="38.25">
      <c r="A263" s="349">
        <f>IF((SUM('Разделы 6, 7, 8'!E15:E15)=SUM('Раздел 4'!D7:D7)),"","Неверно!")</f>
      </c>
      <c r="B263" s="351" t="s">
        <v>506</v>
      </c>
      <c r="C263" s="344" t="s">
        <v>507</v>
      </c>
      <c r="D263" s="344" t="s">
        <v>1462</v>
      </c>
      <c r="E263" s="344" t="str">
        <f>CONCATENATE(SUM('Разделы 6, 7, 8'!E15:E15),"=",SUM('Раздел 4'!D7:D7))</f>
        <v>0=0</v>
      </c>
    </row>
    <row r="264" spans="1:5" ht="25.5">
      <c r="A264" s="349">
        <f>IF((SUM('Разделы 9, 10, 11'!C29:C29)&gt;=SUM('Разделы 9, 10, 11'!C35:C35)),"","Неверно!")</f>
      </c>
      <c r="B264" s="351" t="s">
        <v>508</v>
      </c>
      <c r="C264" s="344" t="s">
        <v>509</v>
      </c>
      <c r="D264" s="344" t="s">
        <v>1479</v>
      </c>
      <c r="E264" s="344" t="str">
        <f>CONCATENATE(SUM('Разделы 9, 10, 11'!C29:C29),"&gt;=",SUM('Разделы 9, 10, 11'!C35:C35))</f>
        <v>7&gt;=0</v>
      </c>
    </row>
    <row r="265" spans="1:5" ht="25.5">
      <c r="A265" s="349">
        <f>IF((SUM('Разделы 9, 10, 11'!L29:L29)&gt;=SUM('Разделы 9, 10, 11'!L35:L35)),"","Неверно!")</f>
      </c>
      <c r="B265" s="351" t="s">
        <v>508</v>
      </c>
      <c r="C265" s="344" t="s">
        <v>510</v>
      </c>
      <c r="D265" s="344" t="s">
        <v>1479</v>
      </c>
      <c r="E265" s="344" t="str">
        <f>CONCATENATE(SUM('Разделы 9, 10, 11'!L29:L29),"&gt;=",SUM('Разделы 9, 10, 11'!L35:L35))</f>
        <v>0&gt;=0</v>
      </c>
    </row>
    <row r="266" spans="1:5" ht="25.5">
      <c r="A266" s="349">
        <f>IF((SUM('Разделы 9, 10, 11'!D29:D29)&gt;=SUM('Разделы 9, 10, 11'!D35:D35)),"","Неверно!")</f>
      </c>
      <c r="B266" s="351" t="s">
        <v>508</v>
      </c>
      <c r="C266" s="344" t="s">
        <v>511</v>
      </c>
      <c r="D266" s="344" t="s">
        <v>1479</v>
      </c>
      <c r="E266" s="344" t="str">
        <f>CONCATENATE(SUM('Разделы 9, 10, 11'!D29:D29),"&gt;=",SUM('Разделы 9, 10, 11'!D35:D35))</f>
        <v>7&gt;=0</v>
      </c>
    </row>
    <row r="267" spans="1:5" ht="25.5">
      <c r="A267" s="349">
        <f>IF((SUM('Разделы 9, 10, 11'!E29:E29)&gt;=SUM('Разделы 9, 10, 11'!E35:E35)),"","Неверно!")</f>
      </c>
      <c r="B267" s="351" t="s">
        <v>508</v>
      </c>
      <c r="C267" s="344" t="s">
        <v>512</v>
      </c>
      <c r="D267" s="344" t="s">
        <v>1479</v>
      </c>
      <c r="E267" s="344" t="str">
        <f>CONCATENATE(SUM('Разделы 9, 10, 11'!E29:E29),"&gt;=",SUM('Разделы 9, 10, 11'!E35:E35))</f>
        <v>0&gt;=0</v>
      </c>
    </row>
    <row r="268" spans="1:5" ht="25.5">
      <c r="A268" s="349">
        <f>IF((SUM('Разделы 9, 10, 11'!F29:F29)&gt;=SUM('Разделы 9, 10, 11'!F35:F35)),"","Неверно!")</f>
      </c>
      <c r="B268" s="351" t="s">
        <v>508</v>
      </c>
      <c r="C268" s="344" t="s">
        <v>513</v>
      </c>
      <c r="D268" s="344" t="s">
        <v>1479</v>
      </c>
      <c r="E268" s="344" t="str">
        <f>CONCATENATE(SUM('Разделы 9, 10, 11'!F29:F29),"&gt;=",SUM('Разделы 9, 10, 11'!F35:F35))</f>
        <v>0&gt;=0</v>
      </c>
    </row>
    <row r="269" spans="1:5" ht="25.5">
      <c r="A269" s="349">
        <f>IF((SUM('Разделы 9, 10, 11'!G29:G29)&gt;=SUM('Разделы 9, 10, 11'!G35:G35)),"","Неверно!")</f>
      </c>
      <c r="B269" s="351" t="s">
        <v>508</v>
      </c>
      <c r="C269" s="344" t="s">
        <v>514</v>
      </c>
      <c r="D269" s="344" t="s">
        <v>1479</v>
      </c>
      <c r="E269" s="344" t="str">
        <f>CONCATENATE(SUM('Разделы 9, 10, 11'!G29:G29),"&gt;=",SUM('Разделы 9, 10, 11'!G35:G35))</f>
        <v>0&gt;=0</v>
      </c>
    </row>
    <row r="270" spans="1:5" ht="25.5">
      <c r="A270" s="349">
        <f>IF((SUM('Разделы 9, 10, 11'!H29:H29)&gt;=SUM('Разделы 9, 10, 11'!H35:H35)),"","Неверно!")</f>
      </c>
      <c r="B270" s="351" t="s">
        <v>508</v>
      </c>
      <c r="C270" s="344" t="s">
        <v>515</v>
      </c>
      <c r="D270" s="344" t="s">
        <v>1479</v>
      </c>
      <c r="E270" s="344" t="str">
        <f>CONCATENATE(SUM('Разделы 9, 10, 11'!H29:H29),"&gt;=",SUM('Разделы 9, 10, 11'!H35:H35))</f>
        <v>0&gt;=0</v>
      </c>
    </row>
    <row r="271" spans="1:5" ht="25.5">
      <c r="A271" s="349">
        <f>IF((SUM('Разделы 9, 10, 11'!I29:I29)&gt;=SUM('Разделы 9, 10, 11'!I35:I35)),"","Неверно!")</f>
      </c>
      <c r="B271" s="351" t="s">
        <v>508</v>
      </c>
      <c r="C271" s="344" t="s">
        <v>516</v>
      </c>
      <c r="D271" s="344" t="s">
        <v>1479</v>
      </c>
      <c r="E271" s="344" t="str">
        <f>CONCATENATE(SUM('Разделы 9, 10, 11'!I29:I29),"&gt;=",SUM('Разделы 9, 10, 11'!I35:I35))</f>
        <v>0&gt;=0</v>
      </c>
    </row>
    <row r="272" spans="1:5" ht="25.5">
      <c r="A272" s="349">
        <f>IF((SUM('Разделы 9, 10, 11'!J29:J29)&gt;=SUM('Разделы 9, 10, 11'!J35:J35)),"","Неверно!")</f>
      </c>
      <c r="B272" s="351" t="s">
        <v>508</v>
      </c>
      <c r="C272" s="344" t="s">
        <v>517</v>
      </c>
      <c r="D272" s="344" t="s">
        <v>1479</v>
      </c>
      <c r="E272" s="344" t="str">
        <f>CONCATENATE(SUM('Разделы 9, 10, 11'!J29:J29),"&gt;=",SUM('Разделы 9, 10, 11'!J35:J35))</f>
        <v>0&gt;=0</v>
      </c>
    </row>
    <row r="273" spans="1:5" ht="25.5">
      <c r="A273" s="349">
        <f>IF((SUM('Разделы 9, 10, 11'!K29:K29)&gt;=SUM('Разделы 9, 10, 11'!K35:K35)),"","Неверно!")</f>
      </c>
      <c r="B273" s="351" t="s">
        <v>508</v>
      </c>
      <c r="C273" s="344" t="s">
        <v>518</v>
      </c>
      <c r="D273" s="344" t="s">
        <v>1479</v>
      </c>
      <c r="E273" s="344" t="str">
        <f>CONCATENATE(SUM('Разделы 9, 10, 11'!K29:K29),"&gt;=",SUM('Разделы 9, 10, 11'!K35:K35))</f>
        <v>0&gt;=0</v>
      </c>
    </row>
    <row r="274" spans="1:5" ht="38.25">
      <c r="A274" s="349">
        <f>IF((SUM('Разделы 2, 3, 5'!F7:F7)&lt;=SUM('Разделы 2, 3, 5'!E7:E7)),"","Неверно!")</f>
      </c>
      <c r="B274" s="351" t="s">
        <v>519</v>
      </c>
      <c r="C274" s="344" t="s">
        <v>520</v>
      </c>
      <c r="D274" s="344" t="s">
        <v>1496</v>
      </c>
      <c r="E274" s="344" t="str">
        <f>CONCATENATE(SUM('Разделы 2, 3, 5'!F7:F7),"&lt;=",SUM('Разделы 2, 3, 5'!E7:E7))</f>
        <v>0&lt;=0</v>
      </c>
    </row>
    <row r="275" spans="1:5" ht="38.25">
      <c r="A275" s="349">
        <f>IF((SUM('Разделы 2, 3, 5'!F16:F16)&lt;=SUM('Разделы 2, 3, 5'!E16:E16)),"","Неверно!")</f>
      </c>
      <c r="B275" s="351" t="s">
        <v>519</v>
      </c>
      <c r="C275" s="344" t="s">
        <v>521</v>
      </c>
      <c r="D275" s="344" t="s">
        <v>1496</v>
      </c>
      <c r="E275" s="344" t="str">
        <f>CONCATENATE(SUM('Разделы 2, 3, 5'!F16:F16),"&lt;=",SUM('Разделы 2, 3, 5'!E16:E16))</f>
        <v>0&lt;=0</v>
      </c>
    </row>
    <row r="276" spans="1:5" ht="38.25">
      <c r="A276" s="349">
        <f>IF((SUM('Разделы 2, 3, 5'!F17:F17)&lt;=SUM('Разделы 2, 3, 5'!E17:E17)),"","Неверно!")</f>
      </c>
      <c r="B276" s="351" t="s">
        <v>519</v>
      </c>
      <c r="C276" s="344" t="s">
        <v>522</v>
      </c>
      <c r="D276" s="344" t="s">
        <v>1496</v>
      </c>
      <c r="E276" s="344" t="str">
        <f>CONCATENATE(SUM('Разделы 2, 3, 5'!F17:F17),"&lt;=",SUM('Разделы 2, 3, 5'!E17:E17))</f>
        <v>0&lt;=0</v>
      </c>
    </row>
    <row r="277" spans="1:5" ht="38.25">
      <c r="A277" s="349">
        <f>IF((SUM('Разделы 2, 3, 5'!F18:F18)&lt;=SUM('Разделы 2, 3, 5'!E18:E18)),"","Неверно!")</f>
      </c>
      <c r="B277" s="351" t="s">
        <v>519</v>
      </c>
      <c r="C277" s="344" t="s">
        <v>523</v>
      </c>
      <c r="D277" s="344" t="s">
        <v>1496</v>
      </c>
      <c r="E277" s="344" t="str">
        <f>CONCATENATE(SUM('Разделы 2, 3, 5'!F18:F18),"&lt;=",SUM('Разделы 2, 3, 5'!E18:E18))</f>
        <v>0&lt;=0</v>
      </c>
    </row>
    <row r="278" spans="1:5" ht="38.25">
      <c r="A278" s="349">
        <f>IF((SUM('Разделы 2, 3, 5'!F19:F19)&lt;=SUM('Разделы 2, 3, 5'!E19:E19)),"","Неверно!")</f>
      </c>
      <c r="B278" s="351" t="s">
        <v>519</v>
      </c>
      <c r="C278" s="344" t="s">
        <v>524</v>
      </c>
      <c r="D278" s="344" t="s">
        <v>1496</v>
      </c>
      <c r="E278" s="344" t="str">
        <f>CONCATENATE(SUM('Разделы 2, 3, 5'!F19:F19),"&lt;=",SUM('Разделы 2, 3, 5'!E19:E19))</f>
        <v>0&lt;=0</v>
      </c>
    </row>
    <row r="279" spans="1:5" ht="38.25">
      <c r="A279" s="349">
        <f>IF((SUM('Разделы 2, 3, 5'!F20:F20)&lt;=SUM('Разделы 2, 3, 5'!E20:E20)),"","Неверно!")</f>
      </c>
      <c r="B279" s="351" t="s">
        <v>519</v>
      </c>
      <c r="C279" s="344" t="s">
        <v>525</v>
      </c>
      <c r="D279" s="344" t="s">
        <v>1496</v>
      </c>
      <c r="E279" s="344" t="str">
        <f>CONCATENATE(SUM('Разделы 2, 3, 5'!F20:F20),"&lt;=",SUM('Разделы 2, 3, 5'!E20:E20))</f>
        <v>0&lt;=0</v>
      </c>
    </row>
    <row r="280" spans="1:5" ht="38.25">
      <c r="A280" s="349">
        <f>IF((SUM('Разделы 2, 3, 5'!F21:F21)&lt;=SUM('Разделы 2, 3, 5'!E21:E21)),"","Неверно!")</f>
      </c>
      <c r="B280" s="351" t="s">
        <v>519</v>
      </c>
      <c r="C280" s="344" t="s">
        <v>526</v>
      </c>
      <c r="D280" s="344" t="s">
        <v>1496</v>
      </c>
      <c r="E280" s="344" t="str">
        <f>CONCATENATE(SUM('Разделы 2, 3, 5'!F21:F21),"&lt;=",SUM('Разделы 2, 3, 5'!E21:E21))</f>
        <v>0&lt;=0</v>
      </c>
    </row>
    <row r="281" spans="1:5" ht="38.25">
      <c r="A281" s="349">
        <f>IF((SUM('Разделы 2, 3, 5'!F22:F22)&lt;=SUM('Разделы 2, 3, 5'!E22:E22)),"","Неверно!")</f>
      </c>
      <c r="B281" s="351" t="s">
        <v>519</v>
      </c>
      <c r="C281" s="344" t="s">
        <v>527</v>
      </c>
      <c r="D281" s="344" t="s">
        <v>1496</v>
      </c>
      <c r="E281" s="344" t="str">
        <f>CONCATENATE(SUM('Разделы 2, 3, 5'!F22:F22),"&lt;=",SUM('Разделы 2, 3, 5'!E22:E22))</f>
        <v>0&lt;=0</v>
      </c>
    </row>
    <row r="282" spans="1:5" ht="38.25">
      <c r="A282" s="349">
        <f>IF((SUM('Разделы 2, 3, 5'!F23:F23)&lt;=SUM('Разделы 2, 3, 5'!E23:E23)),"","Неверно!")</f>
      </c>
      <c r="B282" s="351" t="s">
        <v>519</v>
      </c>
      <c r="C282" s="344" t="s">
        <v>528</v>
      </c>
      <c r="D282" s="344" t="s">
        <v>1496</v>
      </c>
      <c r="E282" s="344" t="str">
        <f>CONCATENATE(SUM('Разделы 2, 3, 5'!F23:F23),"&lt;=",SUM('Разделы 2, 3, 5'!E23:E23))</f>
        <v>0&lt;=0</v>
      </c>
    </row>
    <row r="283" spans="1:5" ht="38.25">
      <c r="A283" s="349">
        <f>IF((SUM('Разделы 2, 3, 5'!F24:F24)&lt;=SUM('Разделы 2, 3, 5'!E24:E24)),"","Неверно!")</f>
      </c>
      <c r="B283" s="351" t="s">
        <v>519</v>
      </c>
      <c r="C283" s="344" t="s">
        <v>529</v>
      </c>
      <c r="D283" s="344" t="s">
        <v>1496</v>
      </c>
      <c r="E283" s="344" t="str">
        <f>CONCATENATE(SUM('Разделы 2, 3, 5'!F24:F24),"&lt;=",SUM('Разделы 2, 3, 5'!E24:E24))</f>
        <v>0&lt;=0</v>
      </c>
    </row>
    <row r="284" spans="1:5" ht="38.25">
      <c r="A284" s="349">
        <f>IF((SUM('Разделы 2, 3, 5'!F25:F25)&lt;=SUM('Разделы 2, 3, 5'!E25:E25)),"","Неверно!")</f>
      </c>
      <c r="B284" s="351" t="s">
        <v>519</v>
      </c>
      <c r="C284" s="344" t="s">
        <v>530</v>
      </c>
      <c r="D284" s="344" t="s">
        <v>1496</v>
      </c>
      <c r="E284" s="344" t="str">
        <f>CONCATENATE(SUM('Разделы 2, 3, 5'!F25:F25),"&lt;=",SUM('Разделы 2, 3, 5'!E25:E25))</f>
        <v>0&lt;=5</v>
      </c>
    </row>
    <row r="285" spans="1:5" ht="38.25">
      <c r="A285" s="349">
        <f>IF((SUM('Разделы 2, 3, 5'!F8:F8)&lt;=SUM('Разделы 2, 3, 5'!E8:E8)),"","Неверно!")</f>
      </c>
      <c r="B285" s="351" t="s">
        <v>519</v>
      </c>
      <c r="C285" s="344" t="s">
        <v>531</v>
      </c>
      <c r="D285" s="344" t="s">
        <v>1496</v>
      </c>
      <c r="E285" s="344" t="str">
        <f>CONCATENATE(SUM('Разделы 2, 3, 5'!F8:F8),"&lt;=",SUM('Разделы 2, 3, 5'!E8:E8))</f>
        <v>1&lt;=4</v>
      </c>
    </row>
    <row r="286" spans="1:5" ht="38.25">
      <c r="A286" s="349">
        <f>IF((SUM('Разделы 2, 3, 5'!F26:F26)&lt;=SUM('Разделы 2, 3, 5'!E26:E26)),"","Неверно!")</f>
      </c>
      <c r="B286" s="351" t="s">
        <v>519</v>
      </c>
      <c r="C286" s="344" t="s">
        <v>532</v>
      </c>
      <c r="D286" s="344" t="s">
        <v>1496</v>
      </c>
      <c r="E286" s="344" t="str">
        <f>CONCATENATE(SUM('Разделы 2, 3, 5'!F26:F26),"&lt;=",SUM('Разделы 2, 3, 5'!E26:E26))</f>
        <v>0&lt;=0</v>
      </c>
    </row>
    <row r="287" spans="1:5" ht="38.25">
      <c r="A287" s="349">
        <f>IF((SUM('Разделы 2, 3, 5'!F27:F27)&lt;=SUM('Разделы 2, 3, 5'!E27:E27)),"","Неверно!")</f>
      </c>
      <c r="B287" s="351" t="s">
        <v>519</v>
      </c>
      <c r="C287" s="344" t="s">
        <v>533</v>
      </c>
      <c r="D287" s="344" t="s">
        <v>1496</v>
      </c>
      <c r="E287" s="344" t="str">
        <f>CONCATENATE(SUM('Разделы 2, 3, 5'!F27:F27),"&lt;=",SUM('Разделы 2, 3, 5'!E27:E27))</f>
        <v>0&lt;=2</v>
      </c>
    </row>
    <row r="288" spans="1:5" ht="38.25">
      <c r="A288" s="349">
        <f>IF((SUM('Разделы 2, 3, 5'!F28:F28)&lt;=SUM('Разделы 2, 3, 5'!E28:E28)),"","Неверно!")</f>
      </c>
      <c r="B288" s="351" t="s">
        <v>519</v>
      </c>
      <c r="C288" s="344" t="s">
        <v>534</v>
      </c>
      <c r="D288" s="344" t="s">
        <v>1496</v>
      </c>
      <c r="E288" s="344" t="str">
        <f>CONCATENATE(SUM('Разделы 2, 3, 5'!F28:F28),"&lt;=",SUM('Разделы 2, 3, 5'!E28:E28))</f>
        <v>0&lt;=0</v>
      </c>
    </row>
    <row r="289" spans="1:5" ht="38.25">
      <c r="A289" s="349">
        <f>IF((SUM('Разделы 2, 3, 5'!F29:F29)&lt;=SUM('Разделы 2, 3, 5'!E29:E29)),"","Неверно!")</f>
      </c>
      <c r="B289" s="351" t="s">
        <v>519</v>
      </c>
      <c r="C289" s="344" t="s">
        <v>535</v>
      </c>
      <c r="D289" s="344" t="s">
        <v>1496</v>
      </c>
      <c r="E289" s="344" t="str">
        <f>CONCATENATE(SUM('Разделы 2, 3, 5'!F29:F29),"&lt;=",SUM('Разделы 2, 3, 5'!E29:E29))</f>
        <v>0&lt;=0</v>
      </c>
    </row>
    <row r="290" spans="1:5" ht="38.25">
      <c r="A290" s="349">
        <f>IF((SUM('Разделы 2, 3, 5'!F30:F30)&lt;=SUM('Разделы 2, 3, 5'!E30:E30)),"","Неверно!")</f>
      </c>
      <c r="B290" s="351" t="s">
        <v>519</v>
      </c>
      <c r="C290" s="344" t="s">
        <v>536</v>
      </c>
      <c r="D290" s="344" t="s">
        <v>1496</v>
      </c>
      <c r="E290" s="344" t="str">
        <f>CONCATENATE(SUM('Разделы 2, 3, 5'!F30:F30),"&lt;=",SUM('Разделы 2, 3, 5'!E30:E30))</f>
        <v>0&lt;=0</v>
      </c>
    </row>
    <row r="291" spans="1:5" ht="38.25">
      <c r="A291" s="349">
        <f>IF((SUM('Разделы 2, 3, 5'!F31:F31)&lt;=SUM('Разделы 2, 3, 5'!E31:E31)),"","Неверно!")</f>
      </c>
      <c r="B291" s="351" t="s">
        <v>519</v>
      </c>
      <c r="C291" s="344" t="s">
        <v>537</v>
      </c>
      <c r="D291" s="344" t="s">
        <v>1496</v>
      </c>
      <c r="E291" s="344" t="str">
        <f>CONCATENATE(SUM('Разделы 2, 3, 5'!F31:F31),"&lt;=",SUM('Разделы 2, 3, 5'!E31:E31))</f>
        <v>0&lt;=0</v>
      </c>
    </row>
    <row r="292" spans="1:5" ht="38.25">
      <c r="A292" s="349">
        <f>IF((SUM('Разделы 2, 3, 5'!F32:F32)&lt;=SUM('Разделы 2, 3, 5'!E32:E32)),"","Неверно!")</f>
      </c>
      <c r="B292" s="351" t="s">
        <v>519</v>
      </c>
      <c r="C292" s="344" t="s">
        <v>538</v>
      </c>
      <c r="D292" s="344" t="s">
        <v>1496</v>
      </c>
      <c r="E292" s="344" t="str">
        <f>CONCATENATE(SUM('Разделы 2, 3, 5'!F32:F32),"&lt;=",SUM('Разделы 2, 3, 5'!E32:E32))</f>
        <v>0&lt;=0</v>
      </c>
    </row>
    <row r="293" spans="1:5" ht="38.25">
      <c r="A293" s="349">
        <f>IF((SUM('Разделы 2, 3, 5'!F33:F33)&lt;=SUM('Разделы 2, 3, 5'!E33:E33)),"","Неверно!")</f>
      </c>
      <c r="B293" s="351" t="s">
        <v>519</v>
      </c>
      <c r="C293" s="344" t="s">
        <v>539</v>
      </c>
      <c r="D293" s="344" t="s">
        <v>1496</v>
      </c>
      <c r="E293" s="344" t="str">
        <f>CONCATENATE(SUM('Разделы 2, 3, 5'!F33:F33),"&lt;=",SUM('Разделы 2, 3, 5'!E33:E33))</f>
        <v>0&lt;=0</v>
      </c>
    </row>
    <row r="294" spans="1:5" ht="38.25">
      <c r="A294" s="349">
        <f>IF((SUM('Разделы 2, 3, 5'!F34:F34)&lt;=SUM('Разделы 2, 3, 5'!E34:E34)),"","Неверно!")</f>
      </c>
      <c r="B294" s="351" t="s">
        <v>519</v>
      </c>
      <c r="C294" s="344" t="s">
        <v>540</v>
      </c>
      <c r="D294" s="344" t="s">
        <v>1496</v>
      </c>
      <c r="E294" s="344" t="str">
        <f>CONCATENATE(SUM('Разделы 2, 3, 5'!F34:F34),"&lt;=",SUM('Разделы 2, 3, 5'!E34:E34))</f>
        <v>0&lt;=0</v>
      </c>
    </row>
    <row r="295" spans="1:5" ht="38.25">
      <c r="A295" s="349">
        <f>IF((SUM('Разделы 2, 3, 5'!F35:F35)&lt;=SUM('Разделы 2, 3, 5'!E35:E35)),"","Неверно!")</f>
      </c>
      <c r="B295" s="351" t="s">
        <v>519</v>
      </c>
      <c r="C295" s="344" t="s">
        <v>541</v>
      </c>
      <c r="D295" s="344" t="s">
        <v>1496</v>
      </c>
      <c r="E295" s="344" t="str">
        <f>CONCATENATE(SUM('Разделы 2, 3, 5'!F35:F35),"&lt;=",SUM('Разделы 2, 3, 5'!E35:E35))</f>
        <v>0&lt;=0</v>
      </c>
    </row>
    <row r="296" spans="1:5" ht="38.25">
      <c r="A296" s="349">
        <f>IF((SUM('Разделы 2, 3, 5'!F9:F9)&lt;=SUM('Разделы 2, 3, 5'!E9:E9)),"","Неверно!")</f>
      </c>
      <c r="B296" s="351" t="s">
        <v>519</v>
      </c>
      <c r="C296" s="344" t="s">
        <v>542</v>
      </c>
      <c r="D296" s="344" t="s">
        <v>1496</v>
      </c>
      <c r="E296" s="344" t="str">
        <f>CONCATENATE(SUM('Разделы 2, 3, 5'!F9:F9),"&lt;=",SUM('Разделы 2, 3, 5'!E9:E9))</f>
        <v>0&lt;=0</v>
      </c>
    </row>
    <row r="297" spans="1:5" ht="38.25">
      <c r="A297" s="349">
        <f>IF((SUM('Разделы 2, 3, 5'!F36:F36)&lt;=SUM('Разделы 2, 3, 5'!E36:E36)),"","Неверно!")</f>
      </c>
      <c r="B297" s="351" t="s">
        <v>519</v>
      </c>
      <c r="C297" s="344" t="s">
        <v>543</v>
      </c>
      <c r="D297" s="344" t="s">
        <v>1496</v>
      </c>
      <c r="E297" s="344" t="str">
        <f>CONCATENATE(SUM('Разделы 2, 3, 5'!F36:F36),"&lt;=",SUM('Разделы 2, 3, 5'!E36:E36))</f>
        <v>0&lt;=0</v>
      </c>
    </row>
    <row r="298" spans="1:5" ht="38.25">
      <c r="A298" s="349">
        <f>IF((SUM('Разделы 2, 3, 5'!F37:F37)&lt;=SUM('Разделы 2, 3, 5'!E37:E37)),"","Неверно!")</f>
      </c>
      <c r="B298" s="351" t="s">
        <v>519</v>
      </c>
      <c r="C298" s="344" t="s">
        <v>544</v>
      </c>
      <c r="D298" s="344" t="s">
        <v>1496</v>
      </c>
      <c r="E298" s="344" t="str">
        <f>CONCATENATE(SUM('Разделы 2, 3, 5'!F37:F37),"&lt;=",SUM('Разделы 2, 3, 5'!E37:E37))</f>
        <v>0&lt;=0</v>
      </c>
    </row>
    <row r="299" spans="1:5" ht="38.25">
      <c r="A299" s="349">
        <f>IF((SUM('Разделы 2, 3, 5'!F38:F38)&lt;=SUM('Разделы 2, 3, 5'!E38:E38)),"","Неверно!")</f>
      </c>
      <c r="B299" s="351" t="s">
        <v>519</v>
      </c>
      <c r="C299" s="344" t="s">
        <v>545</v>
      </c>
      <c r="D299" s="344" t="s">
        <v>1496</v>
      </c>
      <c r="E299" s="344" t="str">
        <f>CONCATENATE(SUM('Разделы 2, 3, 5'!F38:F38),"&lt;=",SUM('Разделы 2, 3, 5'!E38:E38))</f>
        <v>0&lt;=0</v>
      </c>
    </row>
    <row r="300" spans="1:5" ht="38.25">
      <c r="A300" s="349">
        <f>IF((SUM('Разделы 2, 3, 5'!F39:F39)&lt;=SUM('Разделы 2, 3, 5'!E39:E39)),"","Неверно!")</f>
      </c>
      <c r="B300" s="351" t="s">
        <v>519</v>
      </c>
      <c r="C300" s="344" t="s">
        <v>546</v>
      </c>
      <c r="D300" s="344" t="s">
        <v>1496</v>
      </c>
      <c r="E300" s="344" t="str">
        <f>CONCATENATE(SUM('Разделы 2, 3, 5'!F39:F39),"&lt;=",SUM('Разделы 2, 3, 5'!E39:E39))</f>
        <v>0&lt;=0</v>
      </c>
    </row>
    <row r="301" spans="1:5" ht="38.25">
      <c r="A301" s="349">
        <f>IF((SUM('Разделы 2, 3, 5'!F40:F40)&lt;=SUM('Разделы 2, 3, 5'!E40:E40)),"","Неверно!")</f>
      </c>
      <c r="B301" s="351" t="s">
        <v>519</v>
      </c>
      <c r="C301" s="344" t="s">
        <v>547</v>
      </c>
      <c r="D301" s="344" t="s">
        <v>1496</v>
      </c>
      <c r="E301" s="344" t="str">
        <f>CONCATENATE(SUM('Разделы 2, 3, 5'!F40:F40),"&lt;=",SUM('Разделы 2, 3, 5'!E40:E40))</f>
        <v>0&lt;=1</v>
      </c>
    </row>
    <row r="302" spans="1:5" ht="38.25">
      <c r="A302" s="349">
        <f>IF((SUM('Разделы 2, 3, 5'!F41:F41)&lt;=SUM('Разделы 2, 3, 5'!E41:E41)),"","Неверно!")</f>
      </c>
      <c r="B302" s="351" t="s">
        <v>519</v>
      </c>
      <c r="C302" s="344" t="s">
        <v>548</v>
      </c>
      <c r="D302" s="344" t="s">
        <v>1496</v>
      </c>
      <c r="E302" s="344" t="str">
        <f>CONCATENATE(SUM('Разделы 2, 3, 5'!F41:F41),"&lt;=",SUM('Разделы 2, 3, 5'!E41:E41))</f>
        <v>0&lt;=1</v>
      </c>
    </row>
    <row r="303" spans="1:5" ht="38.25">
      <c r="A303" s="349">
        <f>IF((SUM('Разделы 2, 3, 5'!F42:F42)&lt;=SUM('Разделы 2, 3, 5'!E42:E42)),"","Неверно!")</f>
      </c>
      <c r="B303" s="351" t="s">
        <v>519</v>
      </c>
      <c r="C303" s="344" t="s">
        <v>549</v>
      </c>
      <c r="D303" s="344" t="s">
        <v>1496</v>
      </c>
      <c r="E303" s="344" t="str">
        <f>CONCATENATE(SUM('Разделы 2, 3, 5'!F42:F42),"&lt;=",SUM('Разделы 2, 3, 5'!E42:E42))</f>
        <v>1&lt;=3</v>
      </c>
    </row>
    <row r="304" spans="1:5" ht="38.25">
      <c r="A304" s="349">
        <f>IF((SUM('Разделы 2, 3, 5'!F43:F43)&lt;=SUM('Разделы 2, 3, 5'!E43:E43)),"","Неверно!")</f>
      </c>
      <c r="B304" s="351" t="s">
        <v>519</v>
      </c>
      <c r="C304" s="344" t="s">
        <v>550</v>
      </c>
      <c r="D304" s="344" t="s">
        <v>1496</v>
      </c>
      <c r="E304" s="344" t="str">
        <f>CONCATENATE(SUM('Разделы 2, 3, 5'!F43:F43),"&lt;=",SUM('Разделы 2, 3, 5'!E43:E43))</f>
        <v>1&lt;=6</v>
      </c>
    </row>
    <row r="305" spans="1:5" ht="38.25">
      <c r="A305" s="349">
        <f>IF((SUM('Разделы 2, 3, 5'!F44:F44)&lt;=SUM('Разделы 2, 3, 5'!E44:E44)),"","Неверно!")</f>
      </c>
      <c r="B305" s="351" t="s">
        <v>519</v>
      </c>
      <c r="C305" s="344" t="s">
        <v>551</v>
      </c>
      <c r="D305" s="344" t="s">
        <v>1496</v>
      </c>
      <c r="E305" s="344" t="str">
        <f>CONCATENATE(SUM('Разделы 2, 3, 5'!F44:F44),"&lt;=",SUM('Разделы 2, 3, 5'!E44:E44))</f>
        <v>1&lt;=4</v>
      </c>
    </row>
    <row r="306" spans="1:5" ht="38.25">
      <c r="A306" s="349">
        <f>IF((SUM('Разделы 2, 3, 5'!F45:F45)&lt;=SUM('Разделы 2, 3, 5'!E45:E45)),"","Неверно!")</f>
      </c>
      <c r="B306" s="351" t="s">
        <v>519</v>
      </c>
      <c r="C306" s="344" t="s">
        <v>552</v>
      </c>
      <c r="D306" s="344" t="s">
        <v>1496</v>
      </c>
      <c r="E306" s="344" t="str">
        <f>CONCATENATE(SUM('Разделы 2, 3, 5'!F45:F45),"&lt;=",SUM('Разделы 2, 3, 5'!E45:E45))</f>
        <v>0&lt;=9</v>
      </c>
    </row>
    <row r="307" spans="1:5" ht="38.25">
      <c r="A307" s="349">
        <f>IF((SUM('Разделы 2, 3, 5'!F10:F10)&lt;=SUM('Разделы 2, 3, 5'!E10:E10)),"","Неверно!")</f>
      </c>
      <c r="B307" s="351" t="s">
        <v>519</v>
      </c>
      <c r="C307" s="344" t="s">
        <v>553</v>
      </c>
      <c r="D307" s="344" t="s">
        <v>1496</v>
      </c>
      <c r="E307" s="344" t="str">
        <f>CONCATENATE(SUM('Разделы 2, 3, 5'!F10:F10),"&lt;=",SUM('Разделы 2, 3, 5'!E10:E10))</f>
        <v>0&lt;=0</v>
      </c>
    </row>
    <row r="308" spans="1:5" ht="38.25">
      <c r="A308" s="349">
        <f>IF((SUM('Разделы 2, 3, 5'!F46:F46)&lt;=SUM('Разделы 2, 3, 5'!E46:E46)),"","Неверно!")</f>
      </c>
      <c r="B308" s="351" t="s">
        <v>519</v>
      </c>
      <c r="C308" s="344" t="s">
        <v>554</v>
      </c>
      <c r="D308" s="344" t="s">
        <v>1496</v>
      </c>
      <c r="E308" s="344" t="str">
        <f>CONCATENATE(SUM('Разделы 2, 3, 5'!F46:F46),"&lt;=",SUM('Разделы 2, 3, 5'!E46:E46))</f>
        <v>0&lt;=0</v>
      </c>
    </row>
    <row r="309" spans="1:5" ht="38.25">
      <c r="A309" s="349">
        <f>IF((SUM('Разделы 2, 3, 5'!F47:F47)&lt;=SUM('Разделы 2, 3, 5'!E47:E47)),"","Неверно!")</f>
      </c>
      <c r="B309" s="351" t="s">
        <v>519</v>
      </c>
      <c r="C309" s="344" t="s">
        <v>555</v>
      </c>
      <c r="D309" s="344" t="s">
        <v>1496</v>
      </c>
      <c r="E309" s="344" t="str">
        <f>CONCATENATE(SUM('Разделы 2, 3, 5'!F47:F47),"&lt;=",SUM('Разделы 2, 3, 5'!E47:E47))</f>
        <v>0&lt;=0</v>
      </c>
    </row>
    <row r="310" spans="1:5" ht="38.25">
      <c r="A310" s="349">
        <f>IF((SUM('Разделы 2, 3, 5'!F48:F48)&lt;=SUM('Разделы 2, 3, 5'!E48:E48)),"","Неверно!")</f>
      </c>
      <c r="B310" s="351" t="s">
        <v>519</v>
      </c>
      <c r="C310" s="344" t="s">
        <v>556</v>
      </c>
      <c r="D310" s="344" t="s">
        <v>1496</v>
      </c>
      <c r="E310" s="344" t="str">
        <f>CONCATENATE(SUM('Разделы 2, 3, 5'!F48:F48),"&lt;=",SUM('Разделы 2, 3, 5'!E48:E48))</f>
        <v>0&lt;=0</v>
      </c>
    </row>
    <row r="311" spans="1:5" ht="38.25">
      <c r="A311" s="349">
        <f>IF((SUM('Разделы 2, 3, 5'!F49:F49)&lt;=SUM('Разделы 2, 3, 5'!E49:E49)),"","Неверно!")</f>
      </c>
      <c r="B311" s="351" t="s">
        <v>519</v>
      </c>
      <c r="C311" s="344" t="s">
        <v>557</v>
      </c>
      <c r="D311" s="344" t="s">
        <v>1496</v>
      </c>
      <c r="E311" s="344" t="str">
        <f>CONCATENATE(SUM('Разделы 2, 3, 5'!F49:F49),"&lt;=",SUM('Разделы 2, 3, 5'!E49:E49))</f>
        <v>0&lt;=0</v>
      </c>
    </row>
    <row r="312" spans="1:5" ht="38.25">
      <c r="A312" s="349">
        <f>IF((SUM('Разделы 2, 3, 5'!F50:F50)&lt;=SUM('Разделы 2, 3, 5'!E50:E50)),"","Неверно!")</f>
      </c>
      <c r="B312" s="351" t="s">
        <v>519</v>
      </c>
      <c r="C312" s="344" t="s">
        <v>558</v>
      </c>
      <c r="D312" s="344" t="s">
        <v>1496</v>
      </c>
      <c r="E312" s="344" t="str">
        <f>CONCATENATE(SUM('Разделы 2, 3, 5'!F50:F50),"&lt;=",SUM('Разделы 2, 3, 5'!E50:E50))</f>
        <v>0&lt;=0</v>
      </c>
    </row>
    <row r="313" spans="1:5" ht="38.25">
      <c r="A313" s="349">
        <f>IF((SUM('Разделы 2, 3, 5'!F51:F51)&lt;=SUM('Разделы 2, 3, 5'!E51:E51)),"","Неверно!")</f>
      </c>
      <c r="B313" s="351" t="s">
        <v>519</v>
      </c>
      <c r="C313" s="344" t="s">
        <v>559</v>
      </c>
      <c r="D313" s="344" t="s">
        <v>1496</v>
      </c>
      <c r="E313" s="344" t="str">
        <f>CONCATENATE(SUM('Разделы 2, 3, 5'!F51:F51),"&lt;=",SUM('Разделы 2, 3, 5'!E51:E51))</f>
        <v>0&lt;=0</v>
      </c>
    </row>
    <row r="314" spans="1:5" ht="38.25">
      <c r="A314" s="349">
        <f>IF((SUM('Разделы 2, 3, 5'!F52:F52)&lt;=SUM('Разделы 2, 3, 5'!E52:E52)),"","Неверно!")</f>
      </c>
      <c r="B314" s="351" t="s">
        <v>519</v>
      </c>
      <c r="C314" s="344" t="s">
        <v>560</v>
      </c>
      <c r="D314" s="344" t="s">
        <v>1496</v>
      </c>
      <c r="E314" s="344" t="str">
        <f>CONCATENATE(SUM('Разделы 2, 3, 5'!F52:F52),"&lt;=",SUM('Разделы 2, 3, 5'!E52:E52))</f>
        <v>0&lt;=1</v>
      </c>
    </row>
    <row r="315" spans="1:5" ht="38.25">
      <c r="A315" s="349">
        <f>IF((SUM('Разделы 2, 3, 5'!F11:F11)&lt;=SUM('Разделы 2, 3, 5'!E11:E11)),"","Неверно!")</f>
      </c>
      <c r="B315" s="351" t="s">
        <v>519</v>
      </c>
      <c r="C315" s="344" t="s">
        <v>561</v>
      </c>
      <c r="D315" s="344" t="s">
        <v>1496</v>
      </c>
      <c r="E315" s="344" t="str">
        <f>CONCATENATE(SUM('Разделы 2, 3, 5'!F11:F11),"&lt;=",SUM('Разделы 2, 3, 5'!E11:E11))</f>
        <v>0&lt;=0</v>
      </c>
    </row>
    <row r="316" spans="1:5" ht="38.25">
      <c r="A316" s="349">
        <f>IF((SUM('Разделы 2, 3, 5'!F12:F12)&lt;=SUM('Разделы 2, 3, 5'!E12:E12)),"","Неверно!")</f>
      </c>
      <c r="B316" s="351" t="s">
        <v>519</v>
      </c>
      <c r="C316" s="344" t="s">
        <v>562</v>
      </c>
      <c r="D316" s="344" t="s">
        <v>1496</v>
      </c>
      <c r="E316" s="344" t="str">
        <f>CONCATENATE(SUM('Разделы 2, 3, 5'!F12:F12),"&lt;=",SUM('Разделы 2, 3, 5'!E12:E12))</f>
        <v>0&lt;=0</v>
      </c>
    </row>
    <row r="317" spans="1:5" ht="38.25">
      <c r="A317" s="349">
        <f>IF((SUM('Разделы 2, 3, 5'!F13:F13)&lt;=SUM('Разделы 2, 3, 5'!E13:E13)),"","Неверно!")</f>
      </c>
      <c r="B317" s="351" t="s">
        <v>519</v>
      </c>
      <c r="C317" s="344" t="s">
        <v>563</v>
      </c>
      <c r="D317" s="344" t="s">
        <v>1496</v>
      </c>
      <c r="E317" s="344" t="str">
        <f>CONCATENATE(SUM('Разделы 2, 3, 5'!F13:F13),"&lt;=",SUM('Разделы 2, 3, 5'!E13:E13))</f>
        <v>0&lt;=0</v>
      </c>
    </row>
    <row r="318" spans="1:5" ht="38.25">
      <c r="A318" s="349">
        <f>IF((SUM('Разделы 2, 3, 5'!F14:F14)&lt;=SUM('Разделы 2, 3, 5'!E14:E14)),"","Неверно!")</f>
      </c>
      <c r="B318" s="351" t="s">
        <v>519</v>
      </c>
      <c r="C318" s="344" t="s">
        <v>564</v>
      </c>
      <c r="D318" s="344" t="s">
        <v>1496</v>
      </c>
      <c r="E318" s="344" t="str">
        <f>CONCATENATE(SUM('Разделы 2, 3, 5'!F14:F14),"&lt;=",SUM('Разделы 2, 3, 5'!E14:E14))</f>
        <v>0&lt;=0</v>
      </c>
    </row>
    <row r="319" spans="1:5" ht="38.25">
      <c r="A319" s="349">
        <f>IF((SUM('Разделы 2, 3, 5'!F15:F15)&lt;=SUM('Разделы 2, 3, 5'!E15:E15)),"","Неверно!")</f>
      </c>
      <c r="B319" s="351" t="s">
        <v>519</v>
      </c>
      <c r="C319" s="344" t="s">
        <v>565</v>
      </c>
      <c r="D319" s="344" t="s">
        <v>1496</v>
      </c>
      <c r="E319" s="344" t="str">
        <f>CONCATENATE(SUM('Разделы 2, 3, 5'!F15:F15),"&lt;=",SUM('Разделы 2, 3, 5'!E15:E15))</f>
        <v>0&lt;=0</v>
      </c>
    </row>
    <row r="320" spans="1:5" ht="25.5">
      <c r="A320" s="349">
        <f>IF((SUM('Раздел 1'!F10:F43)=SUM('Раздел 1'!F44:F44)),"","Неверно!")</f>
      </c>
      <c r="B320" s="351" t="s">
        <v>566</v>
      </c>
      <c r="C320" s="344" t="s">
        <v>567</v>
      </c>
      <c r="D320" s="344" t="s">
        <v>1459</v>
      </c>
      <c r="E320" s="344" t="str">
        <f>CONCATENATE(SUM('Раздел 1'!F10:F43),"=",SUM('Раздел 1'!F44:F44))</f>
        <v>3=3</v>
      </c>
    </row>
    <row r="321" spans="1:5" ht="25.5">
      <c r="A321" s="349">
        <f>IF((SUM('Раздел 1'!O10:O43)=SUM('Раздел 1'!O44:O44)),"","Неверно!")</f>
      </c>
      <c r="B321" s="351" t="s">
        <v>566</v>
      </c>
      <c r="C321" s="344" t="s">
        <v>568</v>
      </c>
      <c r="D321" s="344" t="s">
        <v>1459</v>
      </c>
      <c r="E321" s="344" t="str">
        <f>CONCATENATE(SUM('Раздел 1'!O10:O43),"=",SUM('Раздел 1'!O44:O44))</f>
        <v>0=0</v>
      </c>
    </row>
    <row r="322" spans="1:5" ht="25.5">
      <c r="A322" s="349">
        <f>IF((SUM('Раздел 1'!P10:P43)=SUM('Раздел 1'!P44:P44)),"","Неверно!")</f>
      </c>
      <c r="B322" s="351" t="s">
        <v>566</v>
      </c>
      <c r="C322" s="344" t="s">
        <v>569</v>
      </c>
      <c r="D322" s="344" t="s">
        <v>1459</v>
      </c>
      <c r="E322" s="344" t="str">
        <f>CONCATENATE(SUM('Раздел 1'!P10:P43),"=",SUM('Раздел 1'!P44:P44))</f>
        <v>12=12</v>
      </c>
    </row>
    <row r="323" spans="1:5" ht="25.5">
      <c r="A323" s="349">
        <f>IF((SUM('Раздел 1'!Q10:Q43)=SUM('Раздел 1'!Q44:Q44)),"","Неверно!")</f>
      </c>
      <c r="B323" s="351" t="s">
        <v>566</v>
      </c>
      <c r="C323" s="344" t="s">
        <v>570</v>
      </c>
      <c r="D323" s="344" t="s">
        <v>1459</v>
      </c>
      <c r="E323" s="344" t="str">
        <f>CONCATENATE(SUM('Раздел 1'!Q10:Q43),"=",SUM('Раздел 1'!Q44:Q44))</f>
        <v>13=13</v>
      </c>
    </row>
    <row r="324" spans="1:5" ht="25.5">
      <c r="A324" s="349">
        <f>IF((SUM('Раздел 1'!R10:R43)=SUM('Раздел 1'!R44:R44)),"","Неверно!")</f>
      </c>
      <c r="B324" s="351" t="s">
        <v>566</v>
      </c>
      <c r="C324" s="344" t="s">
        <v>571</v>
      </c>
      <c r="D324" s="344" t="s">
        <v>1459</v>
      </c>
      <c r="E324" s="344" t="str">
        <f>CONCATENATE(SUM('Раздел 1'!R10:R43),"=",SUM('Раздел 1'!R44:R44))</f>
        <v>0=0</v>
      </c>
    </row>
    <row r="325" spans="1:5" ht="25.5">
      <c r="A325" s="349">
        <f>IF((SUM('Раздел 1'!S10:S43)=SUM('Раздел 1'!S44:S44)),"","Неверно!")</f>
      </c>
      <c r="B325" s="351" t="s">
        <v>566</v>
      </c>
      <c r="C325" s="344" t="s">
        <v>572</v>
      </c>
      <c r="D325" s="344" t="s">
        <v>1459</v>
      </c>
      <c r="E325" s="344" t="str">
        <f>CONCATENATE(SUM('Раздел 1'!S10:S43),"=",SUM('Раздел 1'!S44:S44))</f>
        <v>0=0</v>
      </c>
    </row>
    <row r="326" spans="1:5" ht="25.5">
      <c r="A326" s="349">
        <f>IF((SUM('Раздел 1'!T10:T43)=SUM('Раздел 1'!T44:T44)),"","Неверно!")</f>
      </c>
      <c r="B326" s="351" t="s">
        <v>566</v>
      </c>
      <c r="C326" s="344" t="s">
        <v>573</v>
      </c>
      <c r="D326" s="344" t="s">
        <v>1459</v>
      </c>
      <c r="E326" s="344" t="str">
        <f>CONCATENATE(SUM('Раздел 1'!T10:T43),"=",SUM('Раздел 1'!T44:T44))</f>
        <v>0=0</v>
      </c>
    </row>
    <row r="327" spans="1:5" ht="25.5">
      <c r="A327" s="349">
        <f>IF((SUM('Раздел 1'!U10:U43)=SUM('Раздел 1'!U44:U44)),"","Неверно!")</f>
      </c>
      <c r="B327" s="351" t="s">
        <v>566</v>
      </c>
      <c r="C327" s="344" t="s">
        <v>574</v>
      </c>
      <c r="D327" s="344" t="s">
        <v>1459</v>
      </c>
      <c r="E327" s="344" t="str">
        <f>CONCATENATE(SUM('Раздел 1'!U10:U43),"=",SUM('Раздел 1'!U44:U44))</f>
        <v>1=1</v>
      </c>
    </row>
    <row r="328" spans="1:5" ht="25.5">
      <c r="A328" s="349">
        <f>IF((SUM('Раздел 1'!V10:V43)=SUM('Раздел 1'!V44:V44)),"","Неверно!")</f>
      </c>
      <c r="B328" s="351" t="s">
        <v>566</v>
      </c>
      <c r="C328" s="344" t="s">
        <v>575</v>
      </c>
      <c r="D328" s="344" t="s">
        <v>1459</v>
      </c>
      <c r="E328" s="344" t="str">
        <f>CONCATENATE(SUM('Раздел 1'!V10:V43),"=",SUM('Раздел 1'!V44:V44))</f>
        <v>5=5</v>
      </c>
    </row>
    <row r="329" spans="1:5" ht="25.5">
      <c r="A329" s="349">
        <f>IF((SUM('Раздел 1'!W10:W43)=SUM('Раздел 1'!W44:W44)),"","Неверно!")</f>
      </c>
      <c r="B329" s="351" t="s">
        <v>566</v>
      </c>
      <c r="C329" s="344" t="s">
        <v>576</v>
      </c>
      <c r="D329" s="344" t="s">
        <v>1459</v>
      </c>
      <c r="E329" s="344" t="str">
        <f>CONCATENATE(SUM('Раздел 1'!W10:W43),"=",SUM('Раздел 1'!W44:W44))</f>
        <v>5=5</v>
      </c>
    </row>
    <row r="330" spans="1:5" ht="25.5">
      <c r="A330" s="349">
        <f>IF((SUM('Раздел 1'!X10:X43)=SUM('Раздел 1'!X44:X44)),"","Неверно!")</f>
      </c>
      <c r="B330" s="351" t="s">
        <v>566</v>
      </c>
      <c r="C330" s="344" t="s">
        <v>577</v>
      </c>
      <c r="D330" s="344" t="s">
        <v>1459</v>
      </c>
      <c r="E330" s="344" t="str">
        <f>CONCATENATE(SUM('Раздел 1'!X10:X43),"=",SUM('Раздел 1'!X44:X44))</f>
        <v>0=0</v>
      </c>
    </row>
    <row r="331" spans="1:5" ht="25.5">
      <c r="A331" s="349">
        <f>IF((SUM('Раздел 1'!G10:G43)=SUM('Раздел 1'!G44:G44)),"","Неверно!")</f>
      </c>
      <c r="B331" s="351" t="s">
        <v>566</v>
      </c>
      <c r="C331" s="344" t="s">
        <v>578</v>
      </c>
      <c r="D331" s="344" t="s">
        <v>1459</v>
      </c>
      <c r="E331" s="344" t="str">
        <f>CONCATENATE(SUM('Раздел 1'!G10:G43),"=",SUM('Раздел 1'!G44:G44))</f>
        <v>7=7</v>
      </c>
    </row>
    <row r="332" spans="1:5" ht="25.5">
      <c r="A332" s="349">
        <f>IF((SUM('Раздел 1'!Y10:Y43)=SUM('Раздел 1'!Y44:Y44)),"","Неверно!")</f>
      </c>
      <c r="B332" s="351" t="s">
        <v>566</v>
      </c>
      <c r="C332" s="344" t="s">
        <v>579</v>
      </c>
      <c r="D332" s="344" t="s">
        <v>1459</v>
      </c>
      <c r="E332" s="344" t="str">
        <f>CONCATENATE(SUM('Раздел 1'!Y10:Y43),"=",SUM('Раздел 1'!Y44:Y44))</f>
        <v>0=0</v>
      </c>
    </row>
    <row r="333" spans="1:5" ht="25.5">
      <c r="A333" s="349">
        <f>IF((SUM('Раздел 1'!Z10:Z43)=SUM('Раздел 1'!Z44:Z44)),"","Неверно!")</f>
      </c>
      <c r="B333" s="351" t="s">
        <v>566</v>
      </c>
      <c r="C333" s="344" t="s">
        <v>580</v>
      </c>
      <c r="D333" s="344" t="s">
        <v>1459</v>
      </c>
      <c r="E333" s="344" t="str">
        <f>CONCATENATE(SUM('Раздел 1'!Z10:Z43),"=",SUM('Раздел 1'!Z44:Z44))</f>
        <v>0=0</v>
      </c>
    </row>
    <row r="334" spans="1:5" ht="25.5">
      <c r="A334" s="349">
        <f>IF((SUM('Раздел 1'!AA10:AA43)=SUM('Раздел 1'!AA44:AA44)),"","Неверно!")</f>
      </c>
      <c r="B334" s="351" t="s">
        <v>566</v>
      </c>
      <c r="C334" s="344" t="s">
        <v>581</v>
      </c>
      <c r="D334" s="344" t="s">
        <v>1459</v>
      </c>
      <c r="E334" s="344" t="str">
        <f>CONCATENATE(SUM('Раздел 1'!AA10:AA43),"=",SUM('Раздел 1'!AA44:AA44))</f>
        <v>0=0</v>
      </c>
    </row>
    <row r="335" spans="1:5" ht="25.5">
      <c r="A335" s="349">
        <f>IF((SUM('Раздел 1'!AB10:AB43)=SUM('Раздел 1'!AB44:AB44)),"","Неверно!")</f>
      </c>
      <c r="B335" s="351" t="s">
        <v>566</v>
      </c>
      <c r="C335" s="344" t="s">
        <v>582</v>
      </c>
      <c r="D335" s="344" t="s">
        <v>1459</v>
      </c>
      <c r="E335" s="344" t="str">
        <f>CONCATENATE(SUM('Раздел 1'!AB10:AB43),"=",SUM('Раздел 1'!AB44:AB44))</f>
        <v>0=0</v>
      </c>
    </row>
    <row r="336" spans="1:5" ht="25.5">
      <c r="A336" s="349">
        <f>IF((SUM('Раздел 1'!AC10:AC43)=SUM('Раздел 1'!AC44:AC44)),"","Неверно!")</f>
      </c>
      <c r="B336" s="351" t="s">
        <v>566</v>
      </c>
      <c r="C336" s="344" t="s">
        <v>583</v>
      </c>
      <c r="D336" s="344" t="s">
        <v>1459</v>
      </c>
      <c r="E336" s="344" t="str">
        <f>CONCATENATE(SUM('Раздел 1'!AC10:AC43),"=",SUM('Раздел 1'!AC44:AC44))</f>
        <v>0=0</v>
      </c>
    </row>
    <row r="337" spans="1:5" ht="25.5">
      <c r="A337" s="349">
        <f>IF((SUM('Раздел 1'!AD10:AD43)=SUM('Раздел 1'!AD44:AD44)),"","Неверно!")</f>
      </c>
      <c r="B337" s="351" t="s">
        <v>566</v>
      </c>
      <c r="C337" s="344" t="s">
        <v>584</v>
      </c>
      <c r="D337" s="344" t="s">
        <v>1459</v>
      </c>
      <c r="E337" s="344" t="str">
        <f>CONCATENATE(SUM('Раздел 1'!AD10:AD43),"=",SUM('Раздел 1'!AD44:AD44))</f>
        <v>0=0</v>
      </c>
    </row>
    <row r="338" spans="1:5" ht="25.5">
      <c r="A338" s="349">
        <f>IF((SUM('Раздел 1'!H10:H43)=SUM('Раздел 1'!H44:H44)),"","Неверно!")</f>
      </c>
      <c r="B338" s="351" t="s">
        <v>566</v>
      </c>
      <c r="C338" s="344" t="s">
        <v>585</v>
      </c>
      <c r="D338" s="344" t="s">
        <v>1459</v>
      </c>
      <c r="E338" s="344" t="str">
        <f>CONCATENATE(SUM('Раздел 1'!H10:H43),"=",SUM('Раздел 1'!H44:H44))</f>
        <v>6=6</v>
      </c>
    </row>
    <row r="339" spans="1:5" ht="25.5">
      <c r="A339" s="349">
        <f>IF((SUM('Раздел 1'!I10:I43)=SUM('Раздел 1'!I44:I44)),"","Неверно!")</f>
      </c>
      <c r="B339" s="351" t="s">
        <v>566</v>
      </c>
      <c r="C339" s="344" t="s">
        <v>586</v>
      </c>
      <c r="D339" s="344" t="s">
        <v>1459</v>
      </c>
      <c r="E339" s="344" t="str">
        <f>CONCATENATE(SUM('Раздел 1'!I10:I43),"=",SUM('Раздел 1'!I44:I44))</f>
        <v>0=0</v>
      </c>
    </row>
    <row r="340" spans="1:5" ht="25.5">
      <c r="A340" s="349">
        <f>IF((SUM('Раздел 1'!J10:J43)=SUM('Раздел 1'!J44:J44)),"","Неверно!")</f>
      </c>
      <c r="B340" s="351" t="s">
        <v>566</v>
      </c>
      <c r="C340" s="344" t="s">
        <v>587</v>
      </c>
      <c r="D340" s="344" t="s">
        <v>1459</v>
      </c>
      <c r="E340" s="344" t="str">
        <f>CONCATENATE(SUM('Раздел 1'!J10:J43),"=",SUM('Раздел 1'!J44:J44))</f>
        <v>1=1</v>
      </c>
    </row>
    <row r="341" spans="1:5" ht="25.5">
      <c r="A341" s="349">
        <f>IF((SUM('Раздел 1'!K10:K43)=SUM('Раздел 1'!K44:K44)),"","Неверно!")</f>
      </c>
      <c r="B341" s="351" t="s">
        <v>566</v>
      </c>
      <c r="C341" s="344" t="s">
        <v>588</v>
      </c>
      <c r="D341" s="344" t="s">
        <v>1459</v>
      </c>
      <c r="E341" s="344" t="str">
        <f>CONCATENATE(SUM('Раздел 1'!K10:K43),"=",SUM('Раздел 1'!K44:K44))</f>
        <v>1=1</v>
      </c>
    </row>
    <row r="342" spans="1:5" ht="25.5">
      <c r="A342" s="349">
        <f>IF((SUM('Раздел 1'!L10:L43)=SUM('Раздел 1'!L44:L44)),"","Неверно!")</f>
      </c>
      <c r="B342" s="351" t="s">
        <v>566</v>
      </c>
      <c r="C342" s="344" t="s">
        <v>589</v>
      </c>
      <c r="D342" s="344" t="s">
        <v>1459</v>
      </c>
      <c r="E342" s="344" t="str">
        <f>CONCATENATE(SUM('Раздел 1'!L10:L43),"=",SUM('Раздел 1'!L44:L44))</f>
        <v>2=2</v>
      </c>
    </row>
    <row r="343" spans="1:5" ht="25.5">
      <c r="A343" s="349">
        <f>IF((SUM('Раздел 1'!M10:M43)=SUM('Раздел 1'!M44:M44)),"","Неверно!")</f>
      </c>
      <c r="B343" s="351" t="s">
        <v>566</v>
      </c>
      <c r="C343" s="344" t="s">
        <v>590</v>
      </c>
      <c r="D343" s="344" t="s">
        <v>1459</v>
      </c>
      <c r="E343" s="344" t="str">
        <f>CONCATENATE(SUM('Раздел 1'!M10:M43),"=",SUM('Раздел 1'!M44:M44))</f>
        <v>10=10</v>
      </c>
    </row>
    <row r="344" spans="1:5" ht="25.5">
      <c r="A344" s="349">
        <f>IF((SUM('Раздел 1'!N10:N43)=SUM('Раздел 1'!N44:N44)),"","Неверно!")</f>
      </c>
      <c r="B344" s="351" t="s">
        <v>566</v>
      </c>
      <c r="C344" s="344" t="s">
        <v>591</v>
      </c>
      <c r="D344" s="344" t="s">
        <v>1459</v>
      </c>
      <c r="E344" s="344" t="str">
        <f>CONCATENATE(SUM('Раздел 1'!N10:N43),"=",SUM('Раздел 1'!N44:N44))</f>
        <v>0=0</v>
      </c>
    </row>
    <row r="345" spans="1:5" ht="38.25">
      <c r="A345" s="349">
        <f>IF((SUM('Разделы 2, 3, 5'!K50:K50)&lt;=SUM('Раздел 4'!E25:E25)),"","Неверно!")</f>
      </c>
      <c r="B345" s="351" t="s">
        <v>592</v>
      </c>
      <c r="C345" s="344" t="s">
        <v>593</v>
      </c>
      <c r="D345" s="344" t="s">
        <v>1469</v>
      </c>
      <c r="E345" s="344" t="str">
        <f>CONCATENATE(SUM('Разделы 2, 3, 5'!K50:K50),"&lt;=",SUM('Раздел 4'!E25:E25))</f>
        <v>0&lt;=0</v>
      </c>
    </row>
    <row r="346" spans="1:5" ht="51">
      <c r="A346" s="349">
        <f>IF((SUM('Разделы 9, 10, 11'!C11:C11)+SUM('Разделы 9, 10, 11'!H11:H11)=SUM('Раздел 4'!D24:D24)),"","Неверно!")</f>
      </c>
      <c r="B346" s="351" t="s">
        <v>594</v>
      </c>
      <c r="C346" s="344" t="s">
        <v>595</v>
      </c>
      <c r="D346" s="344" t="s">
        <v>1451</v>
      </c>
      <c r="E346" s="344" t="str">
        <f>CONCATENATE(SUM('Разделы 9, 10, 11'!C11:C11),"+",SUM('Разделы 9, 10, 11'!H11:H11),"=",SUM('Раздел 4'!D24:D24))</f>
        <v>0+0=0</v>
      </c>
    </row>
    <row r="347" spans="1:5" ht="51">
      <c r="A347" s="349">
        <f>IF((SUM('Разделы 2, 3, 5'!L29:L29)&lt;=SUM('Раздел 1'!Q45:Q45)),"","Неверно!")</f>
      </c>
      <c r="B347" s="351" t="s">
        <v>596</v>
      </c>
      <c r="C347" s="344" t="s">
        <v>597</v>
      </c>
      <c r="D347" s="344" t="s">
        <v>1418</v>
      </c>
      <c r="E347" s="344" t="str">
        <f>CONCATENATE(SUM('Разделы 2, 3, 5'!L29:L29),"&lt;=",SUM('Раздел 1'!Q45:Q45))</f>
        <v>0&lt;=0</v>
      </c>
    </row>
    <row r="348" spans="1:5" ht="51">
      <c r="A348" s="349">
        <f>IF((SUM('Разделы 2, 3, 5'!L30:L30)&lt;=SUM('Раздел 1'!Q45:Q45)),"","Неверно!")</f>
      </c>
      <c r="B348" s="351" t="s">
        <v>596</v>
      </c>
      <c r="C348" s="344" t="s">
        <v>598</v>
      </c>
      <c r="D348" s="344" t="s">
        <v>1418</v>
      </c>
      <c r="E348" s="344" t="str">
        <f>CONCATENATE(SUM('Разделы 2, 3, 5'!L30:L30),"&lt;=",SUM('Раздел 1'!Q45:Q45))</f>
        <v>0&lt;=0</v>
      </c>
    </row>
    <row r="349" spans="1:5" ht="51">
      <c r="A349" s="349">
        <f>IF((SUM('Разделы 2, 3, 5'!L31:L31)&lt;=SUM('Раздел 1'!Q45:Q45)),"","Неверно!")</f>
      </c>
      <c r="B349" s="351" t="s">
        <v>596</v>
      </c>
      <c r="C349" s="344" t="s">
        <v>599</v>
      </c>
      <c r="D349" s="344" t="s">
        <v>1418</v>
      </c>
      <c r="E349" s="344" t="str">
        <f>CONCATENATE(SUM('Разделы 2, 3, 5'!L31:L31),"&lt;=",SUM('Раздел 1'!Q45:Q45))</f>
        <v>0&lt;=0</v>
      </c>
    </row>
    <row r="350" spans="1:5" ht="51">
      <c r="A350" s="349">
        <f>IF((SUM('Разделы 2, 3, 5'!L32:L32)&lt;=SUM('Раздел 1'!Q45:Q45)),"","Неверно!")</f>
      </c>
      <c r="B350" s="351" t="s">
        <v>596</v>
      </c>
      <c r="C350" s="344" t="s">
        <v>600</v>
      </c>
      <c r="D350" s="344" t="s">
        <v>1418</v>
      </c>
      <c r="E350" s="344" t="str">
        <f>CONCATENATE(SUM('Разделы 2, 3, 5'!L32:L32),"&lt;=",SUM('Раздел 1'!Q45:Q45))</f>
        <v>0&lt;=0</v>
      </c>
    </row>
    <row r="351" spans="1:5" ht="51">
      <c r="A351" s="349">
        <f>IF((SUM('Разделы 2, 3, 5'!L33:L33)&lt;=SUM('Раздел 1'!Q45:Q45)),"","Неверно!")</f>
      </c>
      <c r="B351" s="351" t="s">
        <v>596</v>
      </c>
      <c r="C351" s="344" t="s">
        <v>601</v>
      </c>
      <c r="D351" s="344" t="s">
        <v>1418</v>
      </c>
      <c r="E351" s="344" t="str">
        <f>CONCATENATE(SUM('Разделы 2, 3, 5'!L33:L33),"&lt;=",SUM('Раздел 1'!Q45:Q45))</f>
        <v>0&lt;=0</v>
      </c>
    </row>
    <row r="352" spans="1:5" ht="51">
      <c r="A352" s="349">
        <f>IF((SUM('Разделы 2, 3, 5'!L34:L34)&lt;=SUM('Раздел 1'!Q45:Q45)),"","Неверно!")</f>
      </c>
      <c r="B352" s="351" t="s">
        <v>596</v>
      </c>
      <c r="C352" s="344" t="s">
        <v>602</v>
      </c>
      <c r="D352" s="344" t="s">
        <v>1418</v>
      </c>
      <c r="E352" s="344" t="str">
        <f>CONCATENATE(SUM('Разделы 2, 3, 5'!L34:L34),"&lt;=",SUM('Раздел 1'!Q45:Q45))</f>
        <v>0&lt;=0</v>
      </c>
    </row>
    <row r="353" spans="1:5" ht="51">
      <c r="A353" s="349">
        <f>IF((SUM('Разделы 2, 3, 5'!L35:L35)&lt;=SUM('Раздел 1'!Q45:Q45)),"","Неверно!")</f>
      </c>
      <c r="B353" s="351" t="s">
        <v>596</v>
      </c>
      <c r="C353" s="344" t="s">
        <v>603</v>
      </c>
      <c r="D353" s="344" t="s">
        <v>1418</v>
      </c>
      <c r="E353" s="344" t="str">
        <f>CONCATENATE(SUM('Разделы 2, 3, 5'!L35:L35),"&lt;=",SUM('Раздел 1'!Q45:Q45))</f>
        <v>0&lt;=0</v>
      </c>
    </row>
    <row r="354" spans="1:5" ht="51">
      <c r="A354" s="349">
        <f>IF((SUM('Разделы 2, 3, 5'!L36:L36)&lt;=SUM('Раздел 1'!Q45:Q45)),"","Неверно!")</f>
      </c>
      <c r="B354" s="351" t="s">
        <v>596</v>
      </c>
      <c r="C354" s="344" t="s">
        <v>604</v>
      </c>
      <c r="D354" s="344" t="s">
        <v>1418</v>
      </c>
      <c r="E354" s="344" t="str">
        <f>CONCATENATE(SUM('Разделы 2, 3, 5'!L36:L36),"&lt;=",SUM('Раздел 1'!Q45:Q45))</f>
        <v>0&lt;=0</v>
      </c>
    </row>
    <row r="355" spans="1:5" ht="51">
      <c r="A355" s="349">
        <f>IF((SUM('Разделы 2, 3, 5'!L37:L37)&lt;=SUM('Раздел 1'!Q45:Q45)),"","Неверно!")</f>
      </c>
      <c r="B355" s="351" t="s">
        <v>596</v>
      </c>
      <c r="C355" s="344" t="s">
        <v>605</v>
      </c>
      <c r="D355" s="344" t="s">
        <v>1418</v>
      </c>
      <c r="E355" s="344" t="str">
        <f>CONCATENATE(SUM('Разделы 2, 3, 5'!L37:L37),"&lt;=",SUM('Раздел 1'!Q45:Q45))</f>
        <v>0&lt;=0</v>
      </c>
    </row>
    <row r="356" spans="1:5" ht="51">
      <c r="A356" s="349">
        <f>IF((SUM('Разделы 2, 3, 5'!L38:L38)&lt;=SUM('Раздел 1'!Q45:Q45)),"","Неверно!")</f>
      </c>
      <c r="B356" s="351" t="s">
        <v>596</v>
      </c>
      <c r="C356" s="344" t="s">
        <v>606</v>
      </c>
      <c r="D356" s="344" t="s">
        <v>1418</v>
      </c>
      <c r="E356" s="344" t="str">
        <f>CONCATENATE(SUM('Разделы 2, 3, 5'!L38:L38),"&lt;=",SUM('Раздел 1'!Q45:Q45))</f>
        <v>0&lt;=0</v>
      </c>
    </row>
    <row r="357" spans="1:5" ht="51">
      <c r="A357" s="349">
        <f>IF((SUM('Разделы 2, 3, 5'!L39:L39)&lt;=SUM('Раздел 1'!Q45:Q45)),"","Неверно!")</f>
      </c>
      <c r="B357" s="351" t="s">
        <v>596</v>
      </c>
      <c r="C357" s="344" t="s">
        <v>607</v>
      </c>
      <c r="D357" s="344" t="s">
        <v>1418</v>
      </c>
      <c r="E357" s="344" t="str">
        <f>CONCATENATE(SUM('Разделы 2, 3, 5'!L39:L39),"&lt;=",SUM('Раздел 1'!Q45:Q45))</f>
        <v>0&lt;=0</v>
      </c>
    </row>
    <row r="358" spans="1:5" ht="25.5">
      <c r="A358" s="349">
        <f>IF((SUM('Разделы 9, 10, 11'!C11:C11)&gt;=SUM('Разделы 9, 10, 11'!I11:I11)),"","Неверно!")</f>
      </c>
      <c r="B358" s="351" t="s">
        <v>608</v>
      </c>
      <c r="C358" s="344" t="s">
        <v>609</v>
      </c>
      <c r="D358" s="344" t="s">
        <v>271</v>
      </c>
      <c r="E358" s="344" t="str">
        <f>CONCATENATE(SUM('Разделы 9, 10, 11'!C11:C11),"&gt;=",SUM('Разделы 9, 10, 11'!I11:I11))</f>
        <v>0&gt;=0</v>
      </c>
    </row>
    <row r="359" spans="1:5" ht="25.5">
      <c r="A359" s="349">
        <f>IF((SUM('Разделы 9, 10, 11'!C20:C20)&gt;=SUM('Разделы 9, 10, 11'!I20:I20)),"","Неверно!")</f>
      </c>
      <c r="B359" s="351" t="s">
        <v>608</v>
      </c>
      <c r="C359" s="344" t="s">
        <v>610</v>
      </c>
      <c r="D359" s="344" t="s">
        <v>271</v>
      </c>
      <c r="E359" s="344" t="str">
        <f>CONCATENATE(SUM('Разделы 9, 10, 11'!C20:C20),"&gt;=",SUM('Разделы 9, 10, 11'!I20:I20))</f>
        <v>0&gt;=0</v>
      </c>
    </row>
    <row r="360" spans="1:5" ht="25.5">
      <c r="A360" s="349">
        <f>IF((SUM('Разделы 9, 10, 11'!C12:C12)&gt;=SUM('Разделы 9, 10, 11'!I12:I12)),"","Неверно!")</f>
      </c>
      <c r="B360" s="351" t="s">
        <v>608</v>
      </c>
      <c r="C360" s="344" t="s">
        <v>611</v>
      </c>
      <c r="D360" s="344" t="s">
        <v>271</v>
      </c>
      <c r="E360" s="344" t="str">
        <f>CONCATENATE(SUM('Разделы 9, 10, 11'!C12:C12),"&gt;=",SUM('Разделы 9, 10, 11'!I12:I12))</f>
        <v>0&gt;=0</v>
      </c>
    </row>
    <row r="361" spans="1:5" ht="25.5">
      <c r="A361" s="349">
        <f>IF((SUM('Разделы 9, 10, 11'!C13:C13)&gt;=SUM('Разделы 9, 10, 11'!I13:I13)),"","Неверно!")</f>
      </c>
      <c r="B361" s="351" t="s">
        <v>608</v>
      </c>
      <c r="C361" s="344" t="s">
        <v>612</v>
      </c>
      <c r="D361" s="344" t="s">
        <v>271</v>
      </c>
      <c r="E361" s="344" t="str">
        <f>CONCATENATE(SUM('Разделы 9, 10, 11'!C13:C13),"&gt;=",SUM('Разделы 9, 10, 11'!I13:I13))</f>
        <v>0&gt;=0</v>
      </c>
    </row>
    <row r="362" spans="1:5" ht="25.5">
      <c r="A362" s="349">
        <f>IF((SUM('Разделы 9, 10, 11'!C14:C14)&gt;=SUM('Разделы 9, 10, 11'!I14:I14)),"","Неверно!")</f>
      </c>
      <c r="B362" s="351" t="s">
        <v>608</v>
      </c>
      <c r="C362" s="344" t="s">
        <v>613</v>
      </c>
      <c r="D362" s="344" t="s">
        <v>271</v>
      </c>
      <c r="E362" s="344" t="str">
        <f>CONCATENATE(SUM('Разделы 9, 10, 11'!C14:C14),"&gt;=",SUM('Разделы 9, 10, 11'!I14:I14))</f>
        <v>0&gt;=0</v>
      </c>
    </row>
    <row r="363" spans="1:5" ht="25.5">
      <c r="A363" s="349">
        <f>IF((SUM('Разделы 9, 10, 11'!C15:C15)&gt;=SUM('Разделы 9, 10, 11'!I15:I15)),"","Неверно!")</f>
      </c>
      <c r="B363" s="351" t="s">
        <v>608</v>
      </c>
      <c r="C363" s="344" t="s">
        <v>614</v>
      </c>
      <c r="D363" s="344" t="s">
        <v>271</v>
      </c>
      <c r="E363" s="344" t="str">
        <f>CONCATENATE(SUM('Разделы 9, 10, 11'!C15:C15),"&gt;=",SUM('Разделы 9, 10, 11'!I15:I15))</f>
        <v>0&gt;=0</v>
      </c>
    </row>
    <row r="364" spans="1:5" ht="25.5">
      <c r="A364" s="349">
        <f>IF((SUM('Разделы 9, 10, 11'!C16:C16)&gt;=SUM('Разделы 9, 10, 11'!I16:I16)),"","Неверно!")</f>
      </c>
      <c r="B364" s="351" t="s">
        <v>608</v>
      </c>
      <c r="C364" s="344" t="s">
        <v>615</v>
      </c>
      <c r="D364" s="344" t="s">
        <v>271</v>
      </c>
      <c r="E364" s="344" t="str">
        <f>CONCATENATE(SUM('Разделы 9, 10, 11'!C16:C16),"&gt;=",SUM('Разделы 9, 10, 11'!I16:I16))</f>
        <v>0&gt;=0</v>
      </c>
    </row>
    <row r="365" spans="1:5" ht="25.5">
      <c r="A365" s="349">
        <f>IF((SUM('Разделы 9, 10, 11'!C17:C17)&gt;=SUM('Разделы 9, 10, 11'!I17:I17)),"","Неверно!")</f>
      </c>
      <c r="B365" s="351" t="s">
        <v>608</v>
      </c>
      <c r="C365" s="344" t="s">
        <v>616</v>
      </c>
      <c r="D365" s="344" t="s">
        <v>271</v>
      </c>
      <c r="E365" s="344" t="str">
        <f>CONCATENATE(SUM('Разделы 9, 10, 11'!C17:C17),"&gt;=",SUM('Разделы 9, 10, 11'!I17:I17))</f>
        <v>0&gt;=0</v>
      </c>
    </row>
    <row r="366" spans="1:5" ht="25.5">
      <c r="A366" s="349">
        <f>IF((SUM('Разделы 9, 10, 11'!C18:C18)&gt;=SUM('Разделы 9, 10, 11'!I18:I18)),"","Неверно!")</f>
      </c>
      <c r="B366" s="351" t="s">
        <v>608</v>
      </c>
      <c r="C366" s="344" t="s">
        <v>617</v>
      </c>
      <c r="D366" s="344" t="s">
        <v>271</v>
      </c>
      <c r="E366" s="344" t="str">
        <f>CONCATENATE(SUM('Разделы 9, 10, 11'!C18:C18),"&gt;=",SUM('Разделы 9, 10, 11'!I18:I18))</f>
        <v>0&gt;=0</v>
      </c>
    </row>
    <row r="367" spans="1:5" ht="25.5">
      <c r="A367" s="349">
        <f>IF((SUM('Разделы 9, 10, 11'!C19:C19)&gt;=SUM('Разделы 9, 10, 11'!I19:I19)),"","Неверно!")</f>
      </c>
      <c r="B367" s="351" t="s">
        <v>608</v>
      </c>
      <c r="C367" s="344" t="s">
        <v>618</v>
      </c>
      <c r="D367" s="344" t="s">
        <v>271</v>
      </c>
      <c r="E367" s="344" t="str">
        <f>CONCATENATE(SUM('Разделы 9, 10, 11'!C19:C19),"&gt;=",SUM('Разделы 9, 10, 11'!I19:I19))</f>
        <v>0&gt;=0</v>
      </c>
    </row>
    <row r="368" spans="1:5" ht="25.5">
      <c r="A368" s="349">
        <f>IF((SUM('Разделы 9, 10, 11'!C29:C29)&gt;=SUM('Разделы 9, 10, 11'!K29:K29)),"","Неверно!")</f>
      </c>
      <c r="B368" s="351" t="s">
        <v>619</v>
      </c>
      <c r="C368" s="344" t="s">
        <v>620</v>
      </c>
      <c r="D368" s="344" t="s">
        <v>276</v>
      </c>
      <c r="E368" s="344" t="str">
        <f>CONCATENATE(SUM('Разделы 9, 10, 11'!C29:C29),"&gt;=",SUM('Разделы 9, 10, 11'!K29:K29))</f>
        <v>7&gt;=0</v>
      </c>
    </row>
    <row r="369" spans="1:5" ht="25.5">
      <c r="A369" s="349">
        <f>IF((SUM('Разделы 9, 10, 11'!C30:C30)&gt;=SUM('Разделы 9, 10, 11'!K30:K30)),"","Неверно!")</f>
      </c>
      <c r="B369" s="351" t="s">
        <v>619</v>
      </c>
      <c r="C369" s="344" t="s">
        <v>621</v>
      </c>
      <c r="D369" s="344" t="s">
        <v>276</v>
      </c>
      <c r="E369" s="344" t="str">
        <f>CONCATENATE(SUM('Разделы 9, 10, 11'!C30:C30),"&gt;=",SUM('Разделы 9, 10, 11'!K30:K30))</f>
        <v>5&gt;=0</v>
      </c>
    </row>
    <row r="370" spans="1:5" ht="25.5">
      <c r="A370" s="349">
        <f>IF((SUM('Разделы 9, 10, 11'!C31:C31)&gt;=SUM('Разделы 9, 10, 11'!K31:K31)),"","Неверно!")</f>
      </c>
      <c r="B370" s="351" t="s">
        <v>619</v>
      </c>
      <c r="C370" s="344" t="s">
        <v>622</v>
      </c>
      <c r="D370" s="344" t="s">
        <v>276</v>
      </c>
      <c r="E370" s="344" t="str">
        <f>CONCATENATE(SUM('Разделы 9, 10, 11'!C31:C31),"&gt;=",SUM('Разделы 9, 10, 11'!K31:K31))</f>
        <v>2&gt;=0</v>
      </c>
    </row>
    <row r="371" spans="1:5" ht="25.5">
      <c r="A371" s="349">
        <f>IF((SUM('Разделы 9, 10, 11'!C32:C32)&gt;=SUM('Разделы 9, 10, 11'!K32:K32)),"","Неверно!")</f>
      </c>
      <c r="B371" s="351" t="s">
        <v>619</v>
      </c>
      <c r="C371" s="344" t="s">
        <v>623</v>
      </c>
      <c r="D371" s="344" t="s">
        <v>276</v>
      </c>
      <c r="E371" s="344" t="str">
        <f>CONCATENATE(SUM('Разделы 9, 10, 11'!C32:C32),"&gt;=",SUM('Разделы 9, 10, 11'!K32:K32))</f>
        <v>0&gt;=0</v>
      </c>
    </row>
    <row r="372" spans="1:5" ht="25.5">
      <c r="A372" s="349">
        <f>IF((SUM('Разделы 9, 10, 11'!C33:C33)&gt;=SUM('Разделы 9, 10, 11'!K33:K33)),"","Неверно!")</f>
      </c>
      <c r="B372" s="351" t="s">
        <v>619</v>
      </c>
      <c r="C372" s="344" t="s">
        <v>624</v>
      </c>
      <c r="D372" s="344" t="s">
        <v>276</v>
      </c>
      <c r="E372" s="344" t="str">
        <f>CONCATENATE(SUM('Разделы 9, 10, 11'!C33:C33),"&gt;=",SUM('Разделы 9, 10, 11'!K33:K33))</f>
        <v>0&gt;=0</v>
      </c>
    </row>
    <row r="373" spans="1:5" ht="25.5">
      <c r="A373" s="349">
        <f>IF((SUM('Разделы 9, 10, 11'!C34:C34)&gt;=SUM('Разделы 9, 10, 11'!K34:K34)),"","Неверно!")</f>
      </c>
      <c r="B373" s="351" t="s">
        <v>619</v>
      </c>
      <c r="C373" s="344" t="s">
        <v>625</v>
      </c>
      <c r="D373" s="344" t="s">
        <v>276</v>
      </c>
      <c r="E373" s="344" t="str">
        <f>CONCATENATE(SUM('Разделы 9, 10, 11'!C34:C34),"&gt;=",SUM('Разделы 9, 10, 11'!K34:K34))</f>
        <v>1&gt;=0</v>
      </c>
    </row>
    <row r="374" spans="1:5" ht="25.5">
      <c r="A374" s="349">
        <f>IF((SUM('Разделы 9, 10, 11'!C35:C35)&gt;=SUM('Разделы 9, 10, 11'!K35:K35)),"","Неверно!")</f>
      </c>
      <c r="B374" s="351" t="s">
        <v>619</v>
      </c>
      <c r="C374" s="344" t="s">
        <v>626</v>
      </c>
      <c r="D374" s="344" t="s">
        <v>276</v>
      </c>
      <c r="E374" s="344" t="str">
        <f>CONCATENATE(SUM('Разделы 9, 10, 11'!C35:C35),"&gt;=",SUM('Разделы 9, 10, 11'!K35:K35))</f>
        <v>0&gt;=0</v>
      </c>
    </row>
    <row r="375" spans="1:5" ht="25.5">
      <c r="A375" s="349">
        <f>IF((SUM('Разделы 9, 10, 11'!C36:C36)&gt;=SUM('Разделы 9, 10, 11'!K36:K36)),"","Неверно!")</f>
      </c>
      <c r="B375" s="351" t="s">
        <v>619</v>
      </c>
      <c r="C375" s="344" t="s">
        <v>627</v>
      </c>
      <c r="D375" s="344" t="s">
        <v>276</v>
      </c>
      <c r="E375" s="344" t="str">
        <f>CONCATENATE(SUM('Разделы 9, 10, 11'!C36:C36),"&gt;=",SUM('Разделы 9, 10, 11'!K36:K36))</f>
        <v>0&gt;=0</v>
      </c>
    </row>
    <row r="376" spans="1:5" ht="25.5">
      <c r="A376" s="349">
        <f>IF((SUM('Разделы 9, 10, 11'!C37:C37)&gt;=SUM('Разделы 9, 10, 11'!K37:K37)),"","Неверно!")</f>
      </c>
      <c r="B376" s="351" t="s">
        <v>619</v>
      </c>
      <c r="C376" s="344" t="s">
        <v>628</v>
      </c>
      <c r="D376" s="344" t="s">
        <v>276</v>
      </c>
      <c r="E376" s="344" t="str">
        <f>CONCATENATE(SUM('Разделы 9, 10, 11'!C37:C37),"&gt;=",SUM('Разделы 9, 10, 11'!K37:K37))</f>
        <v>0&gt;=0</v>
      </c>
    </row>
    <row r="377" spans="1:5" ht="25.5">
      <c r="A377" s="349">
        <f>IF((SUM('Раздел 4'!E41:E41)=SUM('Раздел 4'!G41:G41)),"","Неверно!")</f>
      </c>
      <c r="B377" s="351" t="s">
        <v>629</v>
      </c>
      <c r="C377" s="344" t="s">
        <v>630</v>
      </c>
      <c r="D377" s="344" t="s">
        <v>1466</v>
      </c>
      <c r="E377" s="344" t="str">
        <f>CONCATENATE(SUM('Раздел 4'!E41:E41),"=",SUM('Раздел 4'!G41:G41))</f>
        <v>0=0</v>
      </c>
    </row>
    <row r="378" spans="1:5" ht="25.5">
      <c r="A378" s="349">
        <f>IF((SUM('Раздел 4'!D7:D75)=SUM('Раздел 4'!D76:D76)),"","Неверно!")</f>
      </c>
      <c r="B378" s="351" t="s">
        <v>631</v>
      </c>
      <c r="C378" s="344" t="s">
        <v>632</v>
      </c>
      <c r="D378" s="344" t="s">
        <v>1433</v>
      </c>
      <c r="E378" s="344" t="str">
        <f>CONCATENATE(SUM('Раздел 4'!D7:D75),"=",SUM('Раздел 4'!D76:D76))</f>
        <v>45=45</v>
      </c>
    </row>
    <row r="379" spans="1:5" ht="25.5">
      <c r="A379" s="349">
        <f>IF((SUM('Раздел 4'!E7:E75)=SUM('Раздел 4'!E76:E76)),"","Неверно!")</f>
      </c>
      <c r="B379" s="351" t="s">
        <v>631</v>
      </c>
      <c r="C379" s="344" t="s">
        <v>633</v>
      </c>
      <c r="D379" s="344" t="s">
        <v>1433</v>
      </c>
      <c r="E379" s="344" t="str">
        <f>CONCATENATE(SUM('Раздел 4'!E7:E75),"=",SUM('Раздел 4'!E76:E76))</f>
        <v>34=34</v>
      </c>
    </row>
    <row r="380" spans="1:5" ht="25.5">
      <c r="A380" s="349">
        <f>IF((SUM('Раздел 4'!F7:F75)=SUM('Раздел 4'!F76:F76)),"","Неверно!")</f>
      </c>
      <c r="B380" s="351" t="s">
        <v>631</v>
      </c>
      <c r="C380" s="344" t="s">
        <v>634</v>
      </c>
      <c r="D380" s="344" t="s">
        <v>1433</v>
      </c>
      <c r="E380" s="344" t="str">
        <f>CONCATENATE(SUM('Раздел 4'!F7:F75),"=",SUM('Раздел 4'!F76:F76))</f>
        <v>6=6</v>
      </c>
    </row>
    <row r="381" spans="1:5" ht="25.5">
      <c r="A381" s="349">
        <f>IF((SUM('Раздел 4'!G7:G75)=SUM('Раздел 4'!G76:G76)),"","Неверно!")</f>
      </c>
      <c r="B381" s="351" t="s">
        <v>631</v>
      </c>
      <c r="C381" s="344" t="s">
        <v>635</v>
      </c>
      <c r="D381" s="344" t="s">
        <v>1433</v>
      </c>
      <c r="E381" s="344" t="str">
        <f>CONCATENATE(SUM('Раздел 4'!G7:G75),"=",SUM('Раздел 4'!G76:G76))</f>
        <v>0=0</v>
      </c>
    </row>
    <row r="382" spans="1:5" ht="38.25">
      <c r="A382" s="349">
        <f>IF((SUM('Разделы 9, 10, 11'!L29:L29)=SUM('Раздел 4'!G26:G26)),"","Неверно!")</f>
      </c>
      <c r="B382" s="351" t="s">
        <v>636</v>
      </c>
      <c r="C382" s="344" t="s">
        <v>637</v>
      </c>
      <c r="D382" s="344" t="s">
        <v>1440</v>
      </c>
      <c r="E382" s="344" t="str">
        <f>CONCATENATE(SUM('Разделы 9, 10, 11'!L29:L29),"=",SUM('Раздел 4'!G26:G26))</f>
        <v>0=0</v>
      </c>
    </row>
    <row r="383" spans="1:5" ht="25.5">
      <c r="A383" s="349">
        <f>IF((SUM('Разделы 9, 10, 11'!C11:C11)&gt;=SUM('Разделы 9, 10, 11'!K11:K11)),"","Неверно!")</f>
      </c>
      <c r="B383" s="351" t="s">
        <v>638</v>
      </c>
      <c r="C383" s="344" t="s">
        <v>639</v>
      </c>
      <c r="D383" s="344" t="s">
        <v>1446</v>
      </c>
      <c r="E383" s="344" t="str">
        <f>CONCATENATE(SUM('Разделы 9, 10, 11'!C11:C11),"&gt;=",SUM('Разделы 9, 10, 11'!K11:K11))</f>
        <v>0&gt;=0</v>
      </c>
    </row>
    <row r="384" spans="1:5" ht="25.5">
      <c r="A384" s="349">
        <f>IF((SUM('Разделы 9, 10, 11'!C20:C20)&gt;=SUM('Разделы 9, 10, 11'!K20:K20)),"","Неверно!")</f>
      </c>
      <c r="B384" s="351" t="s">
        <v>638</v>
      </c>
      <c r="C384" s="344" t="s">
        <v>640</v>
      </c>
      <c r="D384" s="344" t="s">
        <v>1446</v>
      </c>
      <c r="E384" s="344" t="str">
        <f>CONCATENATE(SUM('Разделы 9, 10, 11'!C20:C20),"&gt;=",SUM('Разделы 9, 10, 11'!K20:K20))</f>
        <v>0&gt;=0</v>
      </c>
    </row>
    <row r="385" spans="1:5" ht="25.5">
      <c r="A385" s="349">
        <f>IF((SUM('Разделы 9, 10, 11'!C12:C12)&gt;=SUM('Разделы 9, 10, 11'!K12:K12)),"","Неверно!")</f>
      </c>
      <c r="B385" s="351" t="s">
        <v>638</v>
      </c>
      <c r="C385" s="344" t="s">
        <v>641</v>
      </c>
      <c r="D385" s="344" t="s">
        <v>1446</v>
      </c>
      <c r="E385" s="344" t="str">
        <f>CONCATENATE(SUM('Разделы 9, 10, 11'!C12:C12),"&gt;=",SUM('Разделы 9, 10, 11'!K12:K12))</f>
        <v>0&gt;=0</v>
      </c>
    </row>
    <row r="386" spans="1:5" ht="25.5">
      <c r="A386" s="349">
        <f>IF((SUM('Разделы 9, 10, 11'!C13:C13)&gt;=SUM('Разделы 9, 10, 11'!K13:K13)),"","Неверно!")</f>
      </c>
      <c r="B386" s="351" t="s">
        <v>638</v>
      </c>
      <c r="C386" s="344" t="s">
        <v>642</v>
      </c>
      <c r="D386" s="344" t="s">
        <v>1446</v>
      </c>
      <c r="E386" s="344" t="str">
        <f>CONCATENATE(SUM('Разделы 9, 10, 11'!C13:C13),"&gt;=",SUM('Разделы 9, 10, 11'!K13:K13))</f>
        <v>0&gt;=0</v>
      </c>
    </row>
    <row r="387" spans="1:5" ht="25.5">
      <c r="A387" s="349">
        <f>IF((SUM('Разделы 9, 10, 11'!C14:C14)&gt;=SUM('Разделы 9, 10, 11'!K14:K14)),"","Неверно!")</f>
      </c>
      <c r="B387" s="351" t="s">
        <v>638</v>
      </c>
      <c r="C387" s="344" t="s">
        <v>643</v>
      </c>
      <c r="D387" s="344" t="s">
        <v>1446</v>
      </c>
      <c r="E387" s="344" t="str">
        <f>CONCATENATE(SUM('Разделы 9, 10, 11'!C14:C14),"&gt;=",SUM('Разделы 9, 10, 11'!K14:K14))</f>
        <v>0&gt;=0</v>
      </c>
    </row>
    <row r="388" spans="1:5" ht="25.5">
      <c r="A388" s="349">
        <f>IF((SUM('Разделы 9, 10, 11'!C15:C15)&gt;=SUM('Разделы 9, 10, 11'!K15:K15)),"","Неверно!")</f>
      </c>
      <c r="B388" s="351" t="s">
        <v>638</v>
      </c>
      <c r="C388" s="344" t="s">
        <v>644</v>
      </c>
      <c r="D388" s="344" t="s">
        <v>1446</v>
      </c>
      <c r="E388" s="344" t="str">
        <f>CONCATENATE(SUM('Разделы 9, 10, 11'!C15:C15),"&gt;=",SUM('Разделы 9, 10, 11'!K15:K15))</f>
        <v>0&gt;=0</v>
      </c>
    </row>
    <row r="389" spans="1:5" ht="25.5">
      <c r="A389" s="349">
        <f>IF((SUM('Разделы 9, 10, 11'!C16:C16)&gt;=SUM('Разделы 9, 10, 11'!K16:K16)),"","Неверно!")</f>
      </c>
      <c r="B389" s="351" t="s">
        <v>638</v>
      </c>
      <c r="C389" s="344" t="s">
        <v>645</v>
      </c>
      <c r="D389" s="344" t="s">
        <v>1446</v>
      </c>
      <c r="E389" s="344" t="str">
        <f>CONCATENATE(SUM('Разделы 9, 10, 11'!C16:C16),"&gt;=",SUM('Разделы 9, 10, 11'!K16:K16))</f>
        <v>0&gt;=0</v>
      </c>
    </row>
    <row r="390" spans="1:5" ht="25.5">
      <c r="A390" s="349">
        <f>IF((SUM('Разделы 9, 10, 11'!C17:C17)&gt;=SUM('Разделы 9, 10, 11'!K17:K17)),"","Неверно!")</f>
      </c>
      <c r="B390" s="351" t="s">
        <v>638</v>
      </c>
      <c r="C390" s="344" t="s">
        <v>646</v>
      </c>
      <c r="D390" s="344" t="s">
        <v>1446</v>
      </c>
      <c r="E390" s="344" t="str">
        <f>CONCATENATE(SUM('Разделы 9, 10, 11'!C17:C17),"&gt;=",SUM('Разделы 9, 10, 11'!K17:K17))</f>
        <v>0&gt;=0</v>
      </c>
    </row>
    <row r="391" spans="1:5" ht="25.5">
      <c r="A391" s="349">
        <f>IF((SUM('Разделы 9, 10, 11'!C18:C18)&gt;=SUM('Разделы 9, 10, 11'!K18:K18)),"","Неверно!")</f>
      </c>
      <c r="B391" s="351" t="s">
        <v>638</v>
      </c>
      <c r="C391" s="344" t="s">
        <v>647</v>
      </c>
      <c r="D391" s="344" t="s">
        <v>1446</v>
      </c>
      <c r="E391" s="344" t="str">
        <f>CONCATENATE(SUM('Разделы 9, 10, 11'!C18:C18),"&gt;=",SUM('Разделы 9, 10, 11'!K18:K18))</f>
        <v>0&gt;=0</v>
      </c>
    </row>
    <row r="392" spans="1:5" ht="25.5">
      <c r="A392" s="349">
        <f>IF((SUM('Разделы 9, 10, 11'!C19:C19)&gt;=SUM('Разделы 9, 10, 11'!K19:K19)),"","Неверно!")</f>
      </c>
      <c r="B392" s="351" t="s">
        <v>638</v>
      </c>
      <c r="C392" s="344" t="s">
        <v>648</v>
      </c>
      <c r="D392" s="344" t="s">
        <v>1446</v>
      </c>
      <c r="E392" s="344" t="str">
        <f>CONCATENATE(SUM('Разделы 9, 10, 11'!C19:C19),"&gt;=",SUM('Разделы 9, 10, 11'!K19:K19))</f>
        <v>0&gt;=0</v>
      </c>
    </row>
    <row r="393" spans="1:5" ht="25.5">
      <c r="A393" s="349">
        <f>IF((SUM('Разделы 9, 10, 11'!C11:C11)&gt;=SUM('Разделы 9, 10, 11'!C17:C17)),"","Неверно!")</f>
      </c>
      <c r="B393" s="351" t="s">
        <v>649</v>
      </c>
      <c r="C393" s="344" t="s">
        <v>650</v>
      </c>
      <c r="D393" s="344" t="s">
        <v>260</v>
      </c>
      <c r="E393" s="344" t="str">
        <f>CONCATENATE(SUM('Разделы 9, 10, 11'!C11:C11),"&gt;=",SUM('Разделы 9, 10, 11'!C17:C17))</f>
        <v>0&gt;=0</v>
      </c>
    </row>
    <row r="394" spans="1:5" ht="25.5">
      <c r="A394" s="349">
        <f>IF((SUM('Разделы 9, 10, 11'!L11:L11)&gt;=SUM('Разделы 9, 10, 11'!L17:L17)),"","Неверно!")</f>
      </c>
      <c r="B394" s="351" t="s">
        <v>649</v>
      </c>
      <c r="C394" s="344" t="s">
        <v>651</v>
      </c>
      <c r="D394" s="344" t="s">
        <v>260</v>
      </c>
      <c r="E394" s="344" t="str">
        <f>CONCATENATE(SUM('Разделы 9, 10, 11'!L11:L11),"&gt;=",SUM('Разделы 9, 10, 11'!L17:L17))</f>
        <v>0&gt;=0</v>
      </c>
    </row>
    <row r="395" spans="1:5" ht="25.5">
      <c r="A395" s="349">
        <f>IF((SUM('Разделы 9, 10, 11'!M11:M11)&gt;=SUM('Разделы 9, 10, 11'!M17:M17)),"","Неверно!")</f>
      </c>
      <c r="B395" s="351" t="s">
        <v>649</v>
      </c>
      <c r="C395" s="344" t="s">
        <v>652</v>
      </c>
      <c r="D395" s="344" t="s">
        <v>260</v>
      </c>
      <c r="E395" s="344" t="str">
        <f>CONCATENATE(SUM('Разделы 9, 10, 11'!M11:M11),"&gt;=",SUM('Разделы 9, 10, 11'!M17:M17))</f>
        <v>0&gt;=0</v>
      </c>
    </row>
    <row r="396" spans="1:5" ht="25.5">
      <c r="A396" s="349">
        <f>IF((SUM('Разделы 9, 10, 11'!N11:N11)&gt;=SUM('Разделы 9, 10, 11'!N17:N17)),"","Неверно!")</f>
      </c>
      <c r="B396" s="351" t="s">
        <v>649</v>
      </c>
      <c r="C396" s="344" t="s">
        <v>653</v>
      </c>
      <c r="D396" s="344" t="s">
        <v>260</v>
      </c>
      <c r="E396" s="344" t="str">
        <f>CONCATENATE(SUM('Разделы 9, 10, 11'!N11:N11),"&gt;=",SUM('Разделы 9, 10, 11'!N17:N17))</f>
        <v>0&gt;=0</v>
      </c>
    </row>
    <row r="397" spans="1:5" ht="25.5">
      <c r="A397" s="349">
        <f>IF((SUM('Разделы 9, 10, 11'!D11:D11)&gt;=SUM('Разделы 9, 10, 11'!D17:D17)),"","Неверно!")</f>
      </c>
      <c r="B397" s="351" t="s">
        <v>649</v>
      </c>
      <c r="C397" s="344" t="s">
        <v>654</v>
      </c>
      <c r="D397" s="344" t="s">
        <v>260</v>
      </c>
      <c r="E397" s="344" t="str">
        <f>CONCATENATE(SUM('Разделы 9, 10, 11'!D11:D11),"&gt;=",SUM('Разделы 9, 10, 11'!D17:D17))</f>
        <v>0&gt;=0</v>
      </c>
    </row>
    <row r="398" spans="1:5" ht="25.5">
      <c r="A398" s="349">
        <f>IF((SUM('Разделы 9, 10, 11'!E11:E11)&gt;=SUM('Разделы 9, 10, 11'!E17:E17)),"","Неверно!")</f>
      </c>
      <c r="B398" s="351" t="s">
        <v>649</v>
      </c>
      <c r="C398" s="344" t="s">
        <v>655</v>
      </c>
      <c r="D398" s="344" t="s">
        <v>260</v>
      </c>
      <c r="E398" s="344" t="str">
        <f>CONCATENATE(SUM('Разделы 9, 10, 11'!E11:E11),"&gt;=",SUM('Разделы 9, 10, 11'!E17:E17))</f>
        <v>0&gt;=0</v>
      </c>
    </row>
    <row r="399" spans="1:5" ht="25.5">
      <c r="A399" s="349">
        <f>IF((SUM('Разделы 9, 10, 11'!F11:F11)&gt;=SUM('Разделы 9, 10, 11'!F17:F17)),"","Неверно!")</f>
      </c>
      <c r="B399" s="351" t="s">
        <v>649</v>
      </c>
      <c r="C399" s="344" t="s">
        <v>656</v>
      </c>
      <c r="D399" s="344" t="s">
        <v>260</v>
      </c>
      <c r="E399" s="344" t="str">
        <f>CONCATENATE(SUM('Разделы 9, 10, 11'!F11:F11),"&gt;=",SUM('Разделы 9, 10, 11'!F17:F17))</f>
        <v>0&gt;=0</v>
      </c>
    </row>
    <row r="400" spans="1:5" ht="25.5">
      <c r="A400" s="349">
        <f>IF((SUM('Разделы 9, 10, 11'!G11:G11)&gt;=SUM('Разделы 9, 10, 11'!G17:G17)),"","Неверно!")</f>
      </c>
      <c r="B400" s="351" t="s">
        <v>649</v>
      </c>
      <c r="C400" s="344" t="s">
        <v>657</v>
      </c>
      <c r="D400" s="344" t="s">
        <v>260</v>
      </c>
      <c r="E400" s="344" t="str">
        <f>CONCATENATE(SUM('Разделы 9, 10, 11'!G11:G11),"&gt;=",SUM('Разделы 9, 10, 11'!G17:G17))</f>
        <v>0&gt;=0</v>
      </c>
    </row>
    <row r="401" spans="1:5" ht="25.5">
      <c r="A401" s="349">
        <f>IF((SUM('Разделы 9, 10, 11'!H11:H11)&gt;=SUM('Разделы 9, 10, 11'!H17:H17)),"","Неверно!")</f>
      </c>
      <c r="B401" s="351" t="s">
        <v>649</v>
      </c>
      <c r="C401" s="344" t="s">
        <v>658</v>
      </c>
      <c r="D401" s="344" t="s">
        <v>260</v>
      </c>
      <c r="E401" s="344" t="str">
        <f>CONCATENATE(SUM('Разделы 9, 10, 11'!H11:H11),"&gt;=",SUM('Разделы 9, 10, 11'!H17:H17))</f>
        <v>0&gt;=0</v>
      </c>
    </row>
    <row r="402" spans="1:5" ht="25.5">
      <c r="A402" s="349">
        <f>IF((SUM('Разделы 9, 10, 11'!I11:I11)&gt;=SUM('Разделы 9, 10, 11'!I17:I17)),"","Неверно!")</f>
      </c>
      <c r="B402" s="351" t="s">
        <v>649</v>
      </c>
      <c r="C402" s="344" t="s">
        <v>659</v>
      </c>
      <c r="D402" s="344" t="s">
        <v>260</v>
      </c>
      <c r="E402" s="344" t="str">
        <f>CONCATENATE(SUM('Разделы 9, 10, 11'!I11:I11),"&gt;=",SUM('Разделы 9, 10, 11'!I17:I17))</f>
        <v>0&gt;=0</v>
      </c>
    </row>
    <row r="403" spans="1:5" ht="25.5">
      <c r="A403" s="349">
        <f>IF((SUM('Разделы 9, 10, 11'!J11:J11)&gt;=SUM('Разделы 9, 10, 11'!J17:J17)),"","Неверно!")</f>
      </c>
      <c r="B403" s="351" t="s">
        <v>649</v>
      </c>
      <c r="C403" s="344" t="s">
        <v>660</v>
      </c>
      <c r="D403" s="344" t="s">
        <v>260</v>
      </c>
      <c r="E403" s="344" t="str">
        <f>CONCATENATE(SUM('Разделы 9, 10, 11'!J11:J11),"&gt;=",SUM('Разделы 9, 10, 11'!J17:J17))</f>
        <v>0&gt;=0</v>
      </c>
    </row>
    <row r="404" spans="1:5" ht="25.5">
      <c r="A404" s="349">
        <f>IF((SUM('Разделы 9, 10, 11'!K11:K11)&gt;=SUM('Разделы 9, 10, 11'!K17:K17)),"","Неверно!")</f>
      </c>
      <c r="B404" s="351" t="s">
        <v>649</v>
      </c>
      <c r="C404" s="344" t="s">
        <v>661</v>
      </c>
      <c r="D404" s="344" t="s">
        <v>260</v>
      </c>
      <c r="E404" s="344" t="str">
        <f>CONCATENATE(SUM('Разделы 9, 10, 11'!K11:K11),"&gt;=",SUM('Разделы 9, 10, 11'!K17:K17))</f>
        <v>0&gt;=0</v>
      </c>
    </row>
    <row r="405" spans="1:5" ht="25.5">
      <c r="A405" s="349">
        <f>IF((SUM('Раздел 4'!G7:G7)&lt;=SUM('Раздел 4'!E7:E7)),"","Неверно!")</f>
      </c>
      <c r="B405" s="351" t="s">
        <v>662</v>
      </c>
      <c r="C405" s="344" t="s">
        <v>663</v>
      </c>
      <c r="D405" s="344" t="s">
        <v>1482</v>
      </c>
      <c r="E405" s="344" t="str">
        <f>CONCATENATE(SUM('Раздел 4'!G7:G7),"&lt;=",SUM('Раздел 4'!E7:E7))</f>
        <v>0&lt;=0</v>
      </c>
    </row>
    <row r="406" spans="1:5" ht="25.5">
      <c r="A406" s="349">
        <f>IF((SUM('Раздел 4'!G16:G16)&lt;=SUM('Раздел 4'!E16:E16)),"","Неверно!")</f>
      </c>
      <c r="B406" s="351" t="s">
        <v>662</v>
      </c>
      <c r="C406" s="344" t="s">
        <v>664</v>
      </c>
      <c r="D406" s="344" t="s">
        <v>1482</v>
      </c>
      <c r="E406" s="344" t="str">
        <f>CONCATENATE(SUM('Раздел 4'!G16:G16),"&lt;=",SUM('Раздел 4'!E16:E16))</f>
        <v>0&lt;=0</v>
      </c>
    </row>
    <row r="407" spans="1:5" ht="25.5">
      <c r="A407" s="349">
        <f>IF((SUM('Раздел 4'!G17:G17)&lt;=SUM('Раздел 4'!E17:E17)),"","Неверно!")</f>
      </c>
      <c r="B407" s="351" t="s">
        <v>662</v>
      </c>
      <c r="C407" s="344" t="s">
        <v>665</v>
      </c>
      <c r="D407" s="344" t="s">
        <v>1482</v>
      </c>
      <c r="E407" s="344" t="str">
        <f>CONCATENATE(SUM('Раздел 4'!G17:G17),"&lt;=",SUM('Раздел 4'!E17:E17))</f>
        <v>0&lt;=0</v>
      </c>
    </row>
    <row r="408" spans="1:5" ht="25.5">
      <c r="A408" s="349">
        <f>IF((SUM('Раздел 4'!G18:G18)&lt;=SUM('Раздел 4'!E18:E18)),"","Неверно!")</f>
      </c>
      <c r="B408" s="351" t="s">
        <v>662</v>
      </c>
      <c r="C408" s="344" t="s">
        <v>666</v>
      </c>
      <c r="D408" s="344" t="s">
        <v>1482</v>
      </c>
      <c r="E408" s="344" t="str">
        <f>CONCATENATE(SUM('Раздел 4'!G18:G18),"&lt;=",SUM('Раздел 4'!E18:E18))</f>
        <v>0&lt;=0</v>
      </c>
    </row>
    <row r="409" spans="1:5" ht="25.5">
      <c r="A409" s="349">
        <f>IF((SUM('Раздел 4'!G19:G19)&lt;=SUM('Раздел 4'!E19:E19)),"","Неверно!")</f>
      </c>
      <c r="B409" s="351" t="s">
        <v>662</v>
      </c>
      <c r="C409" s="344" t="s">
        <v>667</v>
      </c>
      <c r="D409" s="344" t="s">
        <v>1482</v>
      </c>
      <c r="E409" s="344" t="str">
        <f>CONCATENATE(SUM('Раздел 4'!G19:G19),"&lt;=",SUM('Раздел 4'!E19:E19))</f>
        <v>0&lt;=0</v>
      </c>
    </row>
    <row r="410" spans="1:5" ht="25.5">
      <c r="A410" s="349">
        <f>IF((SUM('Раздел 4'!G20:G20)&lt;=SUM('Раздел 4'!E20:E20)),"","Неверно!")</f>
      </c>
      <c r="B410" s="351" t="s">
        <v>662</v>
      </c>
      <c r="C410" s="344" t="s">
        <v>668</v>
      </c>
      <c r="D410" s="344" t="s">
        <v>1482</v>
      </c>
      <c r="E410" s="344" t="str">
        <f>CONCATENATE(SUM('Раздел 4'!G20:G20),"&lt;=",SUM('Раздел 4'!E20:E20))</f>
        <v>0&lt;=0</v>
      </c>
    </row>
    <row r="411" spans="1:5" ht="25.5">
      <c r="A411" s="349">
        <f>IF((SUM('Раздел 4'!G21:G21)&lt;=SUM('Раздел 4'!E21:E21)),"","Неверно!")</f>
      </c>
      <c r="B411" s="351" t="s">
        <v>662</v>
      </c>
      <c r="C411" s="344" t="s">
        <v>669</v>
      </c>
      <c r="D411" s="344" t="s">
        <v>1482</v>
      </c>
      <c r="E411" s="344" t="str">
        <f>CONCATENATE(SUM('Раздел 4'!G21:G21),"&lt;=",SUM('Раздел 4'!E21:E21))</f>
        <v>0&lt;=0</v>
      </c>
    </row>
    <row r="412" spans="1:5" ht="25.5">
      <c r="A412" s="349">
        <f>IF((SUM('Раздел 4'!G22:G22)&lt;=SUM('Раздел 4'!E22:E22)),"","Неверно!")</f>
      </c>
      <c r="B412" s="351" t="s">
        <v>662</v>
      </c>
      <c r="C412" s="344" t="s">
        <v>670</v>
      </c>
      <c r="D412" s="344" t="s">
        <v>1482</v>
      </c>
      <c r="E412" s="344" t="str">
        <f>CONCATENATE(SUM('Раздел 4'!G22:G22),"&lt;=",SUM('Раздел 4'!E22:E22))</f>
        <v>0&lt;=0</v>
      </c>
    </row>
    <row r="413" spans="1:5" ht="25.5">
      <c r="A413" s="349">
        <f>IF((SUM('Раздел 4'!G23:G23)&lt;=SUM('Раздел 4'!E23:E23)),"","Неверно!")</f>
      </c>
      <c r="B413" s="351" t="s">
        <v>662</v>
      </c>
      <c r="C413" s="344" t="s">
        <v>671</v>
      </c>
      <c r="D413" s="344" t="s">
        <v>1482</v>
      </c>
      <c r="E413" s="344" t="str">
        <f>CONCATENATE(SUM('Раздел 4'!G23:G23),"&lt;=",SUM('Раздел 4'!E23:E23))</f>
        <v>0&lt;=12</v>
      </c>
    </row>
    <row r="414" spans="1:5" ht="25.5">
      <c r="A414" s="349">
        <f>IF((SUM('Раздел 4'!G24:G24)&lt;=SUM('Раздел 4'!E24:E24)),"","Неверно!")</f>
      </c>
      <c r="B414" s="351" t="s">
        <v>662</v>
      </c>
      <c r="C414" s="344" t="s">
        <v>672</v>
      </c>
      <c r="D414" s="344" t="s">
        <v>1482</v>
      </c>
      <c r="E414" s="344" t="str">
        <f>CONCATENATE(SUM('Раздел 4'!G24:G24),"&lt;=",SUM('Раздел 4'!E24:E24))</f>
        <v>0&lt;=0</v>
      </c>
    </row>
    <row r="415" spans="1:5" ht="25.5">
      <c r="A415" s="349">
        <f>IF((SUM('Раздел 4'!G25:G25)&lt;=SUM('Раздел 4'!E25:E25)),"","Неверно!")</f>
      </c>
      <c r="B415" s="351" t="s">
        <v>662</v>
      </c>
      <c r="C415" s="344" t="s">
        <v>673</v>
      </c>
      <c r="D415" s="344" t="s">
        <v>1482</v>
      </c>
      <c r="E415" s="344" t="str">
        <f>CONCATENATE(SUM('Раздел 4'!G25:G25),"&lt;=",SUM('Раздел 4'!E25:E25))</f>
        <v>0&lt;=0</v>
      </c>
    </row>
    <row r="416" spans="1:5" ht="25.5">
      <c r="A416" s="349">
        <f>IF((SUM('Раздел 4'!G8:G8)&lt;=SUM('Раздел 4'!E8:E8)),"","Неверно!")</f>
      </c>
      <c r="B416" s="351" t="s">
        <v>662</v>
      </c>
      <c r="C416" s="344" t="s">
        <v>674</v>
      </c>
      <c r="D416" s="344" t="s">
        <v>1482</v>
      </c>
      <c r="E416" s="344" t="str">
        <f>CONCATENATE(SUM('Раздел 4'!G8:G8),"&lt;=",SUM('Раздел 4'!E8:E8))</f>
        <v>0&lt;=0</v>
      </c>
    </row>
    <row r="417" spans="1:5" ht="25.5">
      <c r="A417" s="349">
        <f>IF((SUM('Раздел 4'!G26:G26)&lt;=SUM('Раздел 4'!E26:E26)),"","Неверно!")</f>
      </c>
      <c r="B417" s="351" t="s">
        <v>662</v>
      </c>
      <c r="C417" s="344" t="s">
        <v>675</v>
      </c>
      <c r="D417" s="344" t="s">
        <v>1482</v>
      </c>
      <c r="E417" s="344" t="str">
        <f>CONCATENATE(SUM('Раздел 4'!G26:G26),"&lt;=",SUM('Раздел 4'!E26:E26))</f>
        <v>0&lt;=7</v>
      </c>
    </row>
    <row r="418" spans="1:5" ht="25.5">
      <c r="A418" s="349">
        <f>IF((SUM('Раздел 4'!G27:G27)&lt;=SUM('Раздел 4'!E27:E27)),"","Неверно!")</f>
      </c>
      <c r="B418" s="351" t="s">
        <v>662</v>
      </c>
      <c r="C418" s="344" t="s">
        <v>676</v>
      </c>
      <c r="D418" s="344" t="s">
        <v>1482</v>
      </c>
      <c r="E418" s="344" t="str">
        <f>CONCATENATE(SUM('Раздел 4'!G27:G27),"&lt;=",SUM('Раздел 4'!E27:E27))</f>
        <v>0&lt;=0</v>
      </c>
    </row>
    <row r="419" spans="1:5" ht="25.5">
      <c r="A419" s="349">
        <f>IF((SUM('Раздел 4'!G28:G28)&lt;=SUM('Раздел 4'!E28:E28)),"","Неверно!")</f>
      </c>
      <c r="B419" s="351" t="s">
        <v>662</v>
      </c>
      <c r="C419" s="344" t="s">
        <v>677</v>
      </c>
      <c r="D419" s="344" t="s">
        <v>1482</v>
      </c>
      <c r="E419" s="344" t="str">
        <f>CONCATENATE(SUM('Раздел 4'!G28:G28),"&lt;=",SUM('Раздел 4'!E28:E28))</f>
        <v>0&lt;=0</v>
      </c>
    </row>
    <row r="420" spans="1:5" ht="25.5">
      <c r="A420" s="349">
        <f>IF((SUM('Раздел 4'!G29:G29)&lt;=SUM('Раздел 4'!E29:E29)),"","Неверно!")</f>
      </c>
      <c r="B420" s="351" t="s">
        <v>662</v>
      </c>
      <c r="C420" s="344" t="s">
        <v>678</v>
      </c>
      <c r="D420" s="344" t="s">
        <v>1482</v>
      </c>
      <c r="E420" s="344" t="str">
        <f>CONCATENATE(SUM('Раздел 4'!G29:G29),"&lt;=",SUM('Раздел 4'!E29:E29))</f>
        <v>0&lt;=0</v>
      </c>
    </row>
    <row r="421" spans="1:5" ht="25.5">
      <c r="A421" s="349">
        <f>IF((SUM('Раздел 4'!G30:G30)&lt;=SUM('Раздел 4'!E30:E30)),"","Неверно!")</f>
      </c>
      <c r="B421" s="351" t="s">
        <v>662</v>
      </c>
      <c r="C421" s="344" t="s">
        <v>679</v>
      </c>
      <c r="D421" s="344" t="s">
        <v>1482</v>
      </c>
      <c r="E421" s="344" t="str">
        <f>CONCATENATE(SUM('Раздел 4'!G30:G30),"&lt;=",SUM('Раздел 4'!E30:E30))</f>
        <v>0&lt;=0</v>
      </c>
    </row>
    <row r="422" spans="1:5" ht="25.5">
      <c r="A422" s="349">
        <f>IF((SUM('Раздел 4'!G31:G31)&lt;=SUM('Раздел 4'!E31:E31)),"","Неверно!")</f>
      </c>
      <c r="B422" s="351" t="s">
        <v>662</v>
      </c>
      <c r="C422" s="344" t="s">
        <v>680</v>
      </c>
      <c r="D422" s="344" t="s">
        <v>1482</v>
      </c>
      <c r="E422" s="344" t="str">
        <f>CONCATENATE(SUM('Раздел 4'!G31:G31),"&lt;=",SUM('Раздел 4'!E31:E31))</f>
        <v>0&lt;=0</v>
      </c>
    </row>
    <row r="423" spans="1:5" ht="25.5">
      <c r="A423" s="349">
        <f>IF((SUM('Раздел 4'!G32:G32)&lt;=SUM('Раздел 4'!E32:E32)),"","Неверно!")</f>
      </c>
      <c r="B423" s="351" t="s">
        <v>662</v>
      </c>
      <c r="C423" s="344" t="s">
        <v>681</v>
      </c>
      <c r="D423" s="344" t="s">
        <v>1482</v>
      </c>
      <c r="E423" s="344" t="str">
        <f>CONCATENATE(SUM('Раздел 4'!G32:G32),"&lt;=",SUM('Раздел 4'!E32:E32))</f>
        <v>0&lt;=0</v>
      </c>
    </row>
    <row r="424" spans="1:5" ht="25.5">
      <c r="A424" s="349">
        <f>IF((SUM('Раздел 4'!G33:G33)&lt;=SUM('Раздел 4'!E33:E33)),"","Неверно!")</f>
      </c>
      <c r="B424" s="351" t="s">
        <v>662</v>
      </c>
      <c r="C424" s="344" t="s">
        <v>682</v>
      </c>
      <c r="D424" s="344" t="s">
        <v>1482</v>
      </c>
      <c r="E424" s="344" t="str">
        <f>CONCATENATE(SUM('Раздел 4'!G33:G33),"&lt;=",SUM('Раздел 4'!E33:E33))</f>
        <v>0&lt;=0</v>
      </c>
    </row>
    <row r="425" spans="1:5" ht="25.5">
      <c r="A425" s="349">
        <f>IF((SUM('Раздел 4'!G34:G34)&lt;=SUM('Раздел 4'!E34:E34)),"","Неверно!")</f>
      </c>
      <c r="B425" s="351" t="s">
        <v>662</v>
      </c>
      <c r="C425" s="344" t="s">
        <v>683</v>
      </c>
      <c r="D425" s="344" t="s">
        <v>1482</v>
      </c>
      <c r="E425" s="344" t="str">
        <f>CONCATENATE(SUM('Раздел 4'!G34:G34),"&lt;=",SUM('Раздел 4'!E34:E34))</f>
        <v>0&lt;=0</v>
      </c>
    </row>
    <row r="426" spans="1:5" ht="25.5">
      <c r="A426" s="349">
        <f>IF((SUM('Раздел 4'!G35:G35)&lt;=SUM('Раздел 4'!E35:E35)),"","Неверно!")</f>
      </c>
      <c r="B426" s="351" t="s">
        <v>662</v>
      </c>
      <c r="C426" s="344" t="s">
        <v>684</v>
      </c>
      <c r="D426" s="344" t="s">
        <v>1482</v>
      </c>
      <c r="E426" s="344" t="str">
        <f>CONCATENATE(SUM('Раздел 4'!G35:G35),"&lt;=",SUM('Раздел 4'!E35:E35))</f>
        <v>0&lt;=0</v>
      </c>
    </row>
    <row r="427" spans="1:5" ht="25.5">
      <c r="A427" s="349">
        <f>IF((SUM('Раздел 4'!G9:G9)&lt;=SUM('Раздел 4'!E9:E9)),"","Неверно!")</f>
      </c>
      <c r="B427" s="351" t="s">
        <v>662</v>
      </c>
      <c r="C427" s="344" t="s">
        <v>685</v>
      </c>
      <c r="D427" s="344" t="s">
        <v>1482</v>
      </c>
      <c r="E427" s="344" t="str">
        <f>CONCATENATE(SUM('Раздел 4'!G9:G9),"&lt;=",SUM('Раздел 4'!E9:E9))</f>
        <v>0&lt;=0</v>
      </c>
    </row>
    <row r="428" spans="1:5" ht="25.5">
      <c r="A428" s="349">
        <f>IF((SUM('Раздел 4'!G36:G36)&lt;=SUM('Раздел 4'!E36:E36)),"","Неверно!")</f>
      </c>
      <c r="B428" s="351" t="s">
        <v>662</v>
      </c>
      <c r="C428" s="344" t="s">
        <v>686</v>
      </c>
      <c r="D428" s="344" t="s">
        <v>1482</v>
      </c>
      <c r="E428" s="344" t="str">
        <f>CONCATENATE(SUM('Раздел 4'!G36:G36),"&lt;=",SUM('Раздел 4'!E36:E36))</f>
        <v>0&lt;=0</v>
      </c>
    </row>
    <row r="429" spans="1:5" ht="25.5">
      <c r="A429" s="349">
        <f>IF((SUM('Раздел 4'!G37:G37)&lt;=SUM('Раздел 4'!E37:E37)),"","Неверно!")</f>
      </c>
      <c r="B429" s="351" t="s">
        <v>662</v>
      </c>
      <c r="C429" s="344" t="s">
        <v>687</v>
      </c>
      <c r="D429" s="344" t="s">
        <v>1482</v>
      </c>
      <c r="E429" s="344" t="str">
        <f>CONCATENATE(SUM('Раздел 4'!G37:G37),"&lt;=",SUM('Раздел 4'!E37:E37))</f>
        <v>0&lt;=0</v>
      </c>
    </row>
    <row r="430" spans="1:5" ht="25.5">
      <c r="A430" s="349">
        <f>IF((SUM('Раздел 4'!G38:G38)&lt;=SUM('Раздел 4'!E38:E38)),"","Неверно!")</f>
      </c>
      <c r="B430" s="351" t="s">
        <v>662</v>
      </c>
      <c r="C430" s="344" t="s">
        <v>688</v>
      </c>
      <c r="D430" s="344" t="s">
        <v>1482</v>
      </c>
      <c r="E430" s="344" t="str">
        <f>CONCATENATE(SUM('Раздел 4'!G38:G38),"&lt;=",SUM('Раздел 4'!E38:E38))</f>
        <v>0&lt;=0</v>
      </c>
    </row>
    <row r="431" spans="1:5" ht="25.5">
      <c r="A431" s="349">
        <f>IF((SUM('Раздел 4'!G39:G39)&lt;=SUM('Раздел 4'!E39:E39)),"","Неверно!")</f>
      </c>
      <c r="B431" s="351" t="s">
        <v>662</v>
      </c>
      <c r="C431" s="344" t="s">
        <v>689</v>
      </c>
      <c r="D431" s="344" t="s">
        <v>1482</v>
      </c>
      <c r="E431" s="344" t="str">
        <f>CONCATENATE(SUM('Раздел 4'!G39:G39),"&lt;=",SUM('Раздел 4'!E39:E39))</f>
        <v>0&lt;=0</v>
      </c>
    </row>
    <row r="432" spans="1:5" ht="25.5">
      <c r="A432" s="349">
        <f>IF((SUM('Раздел 4'!G40:G40)&lt;=SUM('Раздел 4'!E40:E40)),"","Неверно!")</f>
      </c>
      <c r="B432" s="351" t="s">
        <v>662</v>
      </c>
      <c r="C432" s="344" t="s">
        <v>690</v>
      </c>
      <c r="D432" s="344" t="s">
        <v>1482</v>
      </c>
      <c r="E432" s="344" t="str">
        <f>CONCATENATE(SUM('Раздел 4'!G40:G40),"&lt;=",SUM('Раздел 4'!E40:E40))</f>
        <v>0&lt;=0</v>
      </c>
    </row>
    <row r="433" spans="1:5" ht="25.5">
      <c r="A433" s="349">
        <f>IF((SUM('Раздел 4'!G41:G41)&lt;=SUM('Раздел 4'!E41:E41)),"","Неверно!")</f>
      </c>
      <c r="B433" s="351" t="s">
        <v>662</v>
      </c>
      <c r="C433" s="344" t="s">
        <v>691</v>
      </c>
      <c r="D433" s="344" t="s">
        <v>1482</v>
      </c>
      <c r="E433" s="344" t="str">
        <f>CONCATENATE(SUM('Раздел 4'!G41:G41),"&lt;=",SUM('Раздел 4'!E41:E41))</f>
        <v>0&lt;=0</v>
      </c>
    </row>
    <row r="434" spans="1:5" ht="25.5">
      <c r="A434" s="349">
        <f>IF((SUM('Раздел 4'!G42:G42)&lt;=SUM('Раздел 4'!E42:E42)),"","Неверно!")</f>
      </c>
      <c r="B434" s="351" t="s">
        <v>662</v>
      </c>
      <c r="C434" s="344" t="s">
        <v>692</v>
      </c>
      <c r="D434" s="344" t="s">
        <v>1482</v>
      </c>
      <c r="E434" s="344" t="str">
        <f>CONCATENATE(SUM('Раздел 4'!G42:G42),"&lt;=",SUM('Раздел 4'!E42:E42))</f>
        <v>0&lt;=0</v>
      </c>
    </row>
    <row r="435" spans="1:5" ht="25.5">
      <c r="A435" s="349">
        <f>IF((SUM('Раздел 4'!G43:G43)&lt;=SUM('Раздел 4'!E43:E43)),"","Неверно!")</f>
      </c>
      <c r="B435" s="351" t="s">
        <v>662</v>
      </c>
      <c r="C435" s="344" t="s">
        <v>693</v>
      </c>
      <c r="D435" s="344" t="s">
        <v>1482</v>
      </c>
      <c r="E435" s="344" t="str">
        <f>CONCATENATE(SUM('Раздел 4'!G43:G43),"&lt;=",SUM('Раздел 4'!E43:E43))</f>
        <v>0&lt;=0</v>
      </c>
    </row>
    <row r="436" spans="1:5" ht="25.5">
      <c r="A436" s="349">
        <f>IF((SUM('Раздел 4'!G44:G44)&lt;=SUM('Раздел 4'!E44:E44)),"","Неверно!")</f>
      </c>
      <c r="B436" s="351" t="s">
        <v>662</v>
      </c>
      <c r="C436" s="344" t="s">
        <v>694</v>
      </c>
      <c r="D436" s="344" t="s">
        <v>1482</v>
      </c>
      <c r="E436" s="344" t="str">
        <f>CONCATENATE(SUM('Раздел 4'!G44:G44),"&lt;=",SUM('Раздел 4'!E44:E44))</f>
        <v>0&lt;=0</v>
      </c>
    </row>
    <row r="437" spans="1:5" ht="25.5">
      <c r="A437" s="349">
        <f>IF((SUM('Раздел 4'!G45:G45)&lt;=SUM('Раздел 4'!E45:E45)),"","Неверно!")</f>
      </c>
      <c r="B437" s="351" t="s">
        <v>662</v>
      </c>
      <c r="C437" s="344" t="s">
        <v>695</v>
      </c>
      <c r="D437" s="344" t="s">
        <v>1482</v>
      </c>
      <c r="E437" s="344" t="str">
        <f>CONCATENATE(SUM('Раздел 4'!G45:G45),"&lt;=",SUM('Раздел 4'!E45:E45))</f>
        <v>0&lt;=0</v>
      </c>
    </row>
    <row r="438" spans="1:5" ht="25.5">
      <c r="A438" s="349">
        <f>IF((SUM('Раздел 4'!G10:G10)&lt;=SUM('Раздел 4'!E10:E10)),"","Неверно!")</f>
      </c>
      <c r="B438" s="351" t="s">
        <v>662</v>
      </c>
      <c r="C438" s="344" t="s">
        <v>696</v>
      </c>
      <c r="D438" s="344" t="s">
        <v>1482</v>
      </c>
      <c r="E438" s="344" t="str">
        <f>CONCATENATE(SUM('Раздел 4'!G10:G10),"&lt;=",SUM('Раздел 4'!E10:E10))</f>
        <v>0&lt;=0</v>
      </c>
    </row>
    <row r="439" spans="1:5" ht="25.5">
      <c r="A439" s="349">
        <f>IF((SUM('Раздел 4'!G46:G46)&lt;=SUM('Раздел 4'!E46:E46)),"","Неверно!")</f>
      </c>
      <c r="B439" s="351" t="s">
        <v>662</v>
      </c>
      <c r="C439" s="344" t="s">
        <v>697</v>
      </c>
      <c r="D439" s="344" t="s">
        <v>1482</v>
      </c>
      <c r="E439" s="344" t="str">
        <f>CONCATENATE(SUM('Раздел 4'!G46:G46),"&lt;=",SUM('Раздел 4'!E46:E46))</f>
        <v>0&lt;=0</v>
      </c>
    </row>
    <row r="440" spans="1:5" ht="25.5">
      <c r="A440" s="349">
        <f>IF((SUM('Раздел 4'!G47:G47)&lt;=SUM('Раздел 4'!E47:E47)),"","Неверно!")</f>
      </c>
      <c r="B440" s="351" t="s">
        <v>662</v>
      </c>
      <c r="C440" s="344" t="s">
        <v>698</v>
      </c>
      <c r="D440" s="344" t="s">
        <v>1482</v>
      </c>
      <c r="E440" s="344" t="str">
        <f>CONCATENATE(SUM('Раздел 4'!G47:G47),"&lt;=",SUM('Раздел 4'!E47:E47))</f>
        <v>0&lt;=0</v>
      </c>
    </row>
    <row r="441" spans="1:5" ht="25.5">
      <c r="A441" s="349">
        <f>IF((SUM('Раздел 4'!G48:G48)&lt;=SUM('Раздел 4'!E48:E48)),"","Неверно!")</f>
      </c>
      <c r="B441" s="351" t="s">
        <v>662</v>
      </c>
      <c r="C441" s="344" t="s">
        <v>699</v>
      </c>
      <c r="D441" s="344" t="s">
        <v>1482</v>
      </c>
      <c r="E441" s="344" t="str">
        <f>CONCATENATE(SUM('Раздел 4'!G48:G48),"&lt;=",SUM('Раздел 4'!E48:E48))</f>
        <v>0&lt;=0</v>
      </c>
    </row>
    <row r="442" spans="1:5" ht="25.5">
      <c r="A442" s="349">
        <f>IF((SUM('Раздел 4'!G49:G49)&lt;=SUM('Раздел 4'!E49:E49)),"","Неверно!")</f>
      </c>
      <c r="B442" s="351" t="s">
        <v>662</v>
      </c>
      <c r="C442" s="344" t="s">
        <v>700</v>
      </c>
      <c r="D442" s="344" t="s">
        <v>1482</v>
      </c>
      <c r="E442" s="344" t="str">
        <f>CONCATENATE(SUM('Раздел 4'!G49:G49),"&lt;=",SUM('Раздел 4'!E49:E49))</f>
        <v>0&lt;=0</v>
      </c>
    </row>
    <row r="443" spans="1:5" ht="25.5">
      <c r="A443" s="349">
        <f>IF((SUM('Раздел 4'!G50:G50)&lt;=SUM('Раздел 4'!E50:E50)),"","Неверно!")</f>
      </c>
      <c r="B443" s="351" t="s">
        <v>662</v>
      </c>
      <c r="C443" s="344" t="s">
        <v>701</v>
      </c>
      <c r="D443" s="344" t="s">
        <v>1482</v>
      </c>
      <c r="E443" s="344" t="str">
        <f>CONCATENATE(SUM('Раздел 4'!G50:G50),"&lt;=",SUM('Раздел 4'!E50:E50))</f>
        <v>0&lt;=0</v>
      </c>
    </row>
    <row r="444" spans="1:5" ht="25.5">
      <c r="A444" s="349">
        <f>IF((SUM('Раздел 4'!G51:G51)&lt;=SUM('Раздел 4'!E51:E51)),"","Неверно!")</f>
      </c>
      <c r="B444" s="351" t="s">
        <v>662</v>
      </c>
      <c r="C444" s="344" t="s">
        <v>702</v>
      </c>
      <c r="D444" s="344" t="s">
        <v>1482</v>
      </c>
      <c r="E444" s="344" t="str">
        <f>CONCATENATE(SUM('Раздел 4'!G51:G51),"&lt;=",SUM('Раздел 4'!E51:E51))</f>
        <v>0&lt;=0</v>
      </c>
    </row>
    <row r="445" spans="1:5" ht="25.5">
      <c r="A445" s="349">
        <f>IF((SUM('Раздел 4'!G52:G52)&lt;=SUM('Раздел 4'!E52:E52)),"","Неверно!")</f>
      </c>
      <c r="B445" s="351" t="s">
        <v>662</v>
      </c>
      <c r="C445" s="344" t="s">
        <v>703</v>
      </c>
      <c r="D445" s="344" t="s">
        <v>1482</v>
      </c>
      <c r="E445" s="344" t="str">
        <f>CONCATENATE(SUM('Раздел 4'!G52:G52),"&lt;=",SUM('Раздел 4'!E52:E52))</f>
        <v>0&lt;=0</v>
      </c>
    </row>
    <row r="446" spans="1:5" ht="25.5">
      <c r="A446" s="349">
        <f>IF((SUM('Раздел 4'!G53:G53)&lt;=SUM('Раздел 4'!E53:E53)),"","Неверно!")</f>
      </c>
      <c r="B446" s="351" t="s">
        <v>662</v>
      </c>
      <c r="C446" s="344" t="s">
        <v>704</v>
      </c>
      <c r="D446" s="344" t="s">
        <v>1482</v>
      </c>
      <c r="E446" s="344" t="str">
        <f>CONCATENATE(SUM('Раздел 4'!G53:G53),"&lt;=",SUM('Раздел 4'!E53:E53))</f>
        <v>0&lt;=0</v>
      </c>
    </row>
    <row r="447" spans="1:5" ht="25.5">
      <c r="A447" s="349">
        <f>IF((SUM('Раздел 4'!G54:G54)&lt;=SUM('Раздел 4'!E54:E54)),"","Неверно!")</f>
      </c>
      <c r="B447" s="351" t="s">
        <v>662</v>
      </c>
      <c r="C447" s="344" t="s">
        <v>705</v>
      </c>
      <c r="D447" s="344" t="s">
        <v>1482</v>
      </c>
      <c r="E447" s="344" t="str">
        <f>CONCATENATE(SUM('Раздел 4'!G54:G54),"&lt;=",SUM('Раздел 4'!E54:E54))</f>
        <v>0&lt;=0</v>
      </c>
    </row>
    <row r="448" spans="1:5" ht="25.5">
      <c r="A448" s="349">
        <f>IF((SUM('Раздел 4'!G55:G55)&lt;=SUM('Раздел 4'!E55:E55)),"","Неверно!")</f>
      </c>
      <c r="B448" s="351" t="s">
        <v>662</v>
      </c>
      <c r="C448" s="344" t="s">
        <v>706</v>
      </c>
      <c r="D448" s="344" t="s">
        <v>1482</v>
      </c>
      <c r="E448" s="344" t="str">
        <f>CONCATENATE(SUM('Раздел 4'!G55:G55),"&lt;=",SUM('Раздел 4'!E55:E55))</f>
        <v>0&lt;=1</v>
      </c>
    </row>
    <row r="449" spans="1:5" ht="25.5">
      <c r="A449" s="349">
        <f>IF((SUM('Раздел 4'!G11:G11)&lt;=SUM('Раздел 4'!E11:E11)),"","Неверно!")</f>
      </c>
      <c r="B449" s="351" t="s">
        <v>662</v>
      </c>
      <c r="C449" s="344" t="s">
        <v>707</v>
      </c>
      <c r="D449" s="344" t="s">
        <v>1482</v>
      </c>
      <c r="E449" s="344" t="str">
        <f>CONCATENATE(SUM('Раздел 4'!G11:G11),"&lt;=",SUM('Раздел 4'!E11:E11))</f>
        <v>0&lt;=0</v>
      </c>
    </row>
    <row r="450" spans="1:5" ht="25.5">
      <c r="A450" s="349">
        <f>IF((SUM('Раздел 4'!G56:G56)&lt;=SUM('Раздел 4'!E56:E56)),"","Неверно!")</f>
      </c>
      <c r="B450" s="351" t="s">
        <v>662</v>
      </c>
      <c r="C450" s="344" t="s">
        <v>708</v>
      </c>
      <c r="D450" s="344" t="s">
        <v>1482</v>
      </c>
      <c r="E450" s="344" t="str">
        <f>CONCATENATE(SUM('Раздел 4'!G56:G56),"&lt;=",SUM('Раздел 4'!E56:E56))</f>
        <v>0&lt;=0</v>
      </c>
    </row>
    <row r="451" spans="1:5" ht="25.5">
      <c r="A451" s="349">
        <f>IF((SUM('Раздел 4'!G57:G57)&lt;=SUM('Раздел 4'!E57:E57)),"","Неверно!")</f>
      </c>
      <c r="B451" s="351" t="s">
        <v>662</v>
      </c>
      <c r="C451" s="344" t="s">
        <v>709</v>
      </c>
      <c r="D451" s="344" t="s">
        <v>1482</v>
      </c>
      <c r="E451" s="344" t="str">
        <f>CONCATENATE(SUM('Раздел 4'!G57:G57),"&lt;=",SUM('Раздел 4'!E57:E57))</f>
        <v>0&lt;=0</v>
      </c>
    </row>
    <row r="452" spans="1:5" ht="25.5">
      <c r="A452" s="349">
        <f>IF((SUM('Раздел 4'!G58:G58)&lt;=SUM('Раздел 4'!E58:E58)),"","Неверно!")</f>
      </c>
      <c r="B452" s="351" t="s">
        <v>662</v>
      </c>
      <c r="C452" s="344" t="s">
        <v>710</v>
      </c>
      <c r="D452" s="344" t="s">
        <v>1482</v>
      </c>
      <c r="E452" s="344" t="str">
        <f>CONCATENATE(SUM('Раздел 4'!G58:G58),"&lt;=",SUM('Раздел 4'!E58:E58))</f>
        <v>0&lt;=4</v>
      </c>
    </row>
    <row r="453" spans="1:5" ht="25.5">
      <c r="A453" s="349">
        <f>IF((SUM('Раздел 4'!G59:G59)&lt;=SUM('Раздел 4'!E59:E59)),"","Неверно!")</f>
      </c>
      <c r="B453" s="351" t="s">
        <v>662</v>
      </c>
      <c r="C453" s="344" t="s">
        <v>711</v>
      </c>
      <c r="D453" s="344" t="s">
        <v>1482</v>
      </c>
      <c r="E453" s="344" t="str">
        <f>CONCATENATE(SUM('Раздел 4'!G59:G59),"&lt;=",SUM('Раздел 4'!E59:E59))</f>
        <v>0&lt;=0</v>
      </c>
    </row>
    <row r="454" spans="1:5" ht="25.5">
      <c r="A454" s="349">
        <f>IF((SUM('Раздел 4'!G60:G60)&lt;=SUM('Раздел 4'!E60:E60)),"","Неверно!")</f>
      </c>
      <c r="B454" s="351" t="s">
        <v>662</v>
      </c>
      <c r="C454" s="344" t="s">
        <v>712</v>
      </c>
      <c r="D454" s="344" t="s">
        <v>1482</v>
      </c>
      <c r="E454" s="344" t="str">
        <f>CONCATENATE(SUM('Раздел 4'!G60:G60),"&lt;=",SUM('Раздел 4'!E60:E60))</f>
        <v>0&lt;=0</v>
      </c>
    </row>
    <row r="455" spans="1:5" ht="25.5">
      <c r="A455" s="349">
        <f>IF((SUM('Раздел 4'!G61:G61)&lt;=SUM('Раздел 4'!E61:E61)),"","Неверно!")</f>
      </c>
      <c r="B455" s="351" t="s">
        <v>662</v>
      </c>
      <c r="C455" s="344" t="s">
        <v>713</v>
      </c>
      <c r="D455" s="344" t="s">
        <v>1482</v>
      </c>
      <c r="E455" s="344" t="str">
        <f>CONCATENATE(SUM('Раздел 4'!G61:G61),"&lt;=",SUM('Раздел 4'!E61:E61))</f>
        <v>0&lt;=0</v>
      </c>
    </row>
    <row r="456" spans="1:5" ht="25.5">
      <c r="A456" s="349">
        <f>IF((SUM('Раздел 4'!G62:G62)&lt;=SUM('Раздел 4'!E62:E62)),"","Неверно!")</f>
      </c>
      <c r="B456" s="351" t="s">
        <v>662</v>
      </c>
      <c r="C456" s="344" t="s">
        <v>714</v>
      </c>
      <c r="D456" s="344" t="s">
        <v>1482</v>
      </c>
      <c r="E456" s="344" t="str">
        <f>CONCATENATE(SUM('Раздел 4'!G62:G62),"&lt;=",SUM('Раздел 4'!E62:E62))</f>
        <v>0&lt;=0</v>
      </c>
    </row>
    <row r="457" spans="1:5" ht="25.5">
      <c r="A457" s="349">
        <f>IF((SUM('Раздел 4'!G63:G63)&lt;=SUM('Раздел 4'!E63:E63)),"","Неверно!")</f>
      </c>
      <c r="B457" s="351" t="s">
        <v>662</v>
      </c>
      <c r="C457" s="344" t="s">
        <v>715</v>
      </c>
      <c r="D457" s="344" t="s">
        <v>1482</v>
      </c>
      <c r="E457" s="344" t="str">
        <f>CONCATENATE(SUM('Раздел 4'!G63:G63),"&lt;=",SUM('Раздел 4'!E63:E63))</f>
        <v>0&lt;=0</v>
      </c>
    </row>
    <row r="458" spans="1:5" ht="25.5">
      <c r="A458" s="349">
        <f>IF((SUM('Раздел 4'!G64:G64)&lt;=SUM('Раздел 4'!E64:E64)),"","Неверно!")</f>
      </c>
      <c r="B458" s="351" t="s">
        <v>662</v>
      </c>
      <c r="C458" s="344" t="s">
        <v>716</v>
      </c>
      <c r="D458" s="344" t="s">
        <v>1482</v>
      </c>
      <c r="E458" s="344" t="str">
        <f>CONCATENATE(SUM('Раздел 4'!G64:G64),"&lt;=",SUM('Раздел 4'!E64:E64))</f>
        <v>0&lt;=0</v>
      </c>
    </row>
    <row r="459" spans="1:5" ht="25.5">
      <c r="A459" s="349">
        <f>IF((SUM('Раздел 4'!G65:G65)&lt;=SUM('Раздел 4'!E65:E65)),"","Неверно!")</f>
      </c>
      <c r="B459" s="351" t="s">
        <v>662</v>
      </c>
      <c r="C459" s="344" t="s">
        <v>717</v>
      </c>
      <c r="D459" s="344" t="s">
        <v>1482</v>
      </c>
      <c r="E459" s="344" t="str">
        <f>CONCATENATE(SUM('Раздел 4'!G65:G65),"&lt;=",SUM('Раздел 4'!E65:E65))</f>
        <v>0&lt;=0</v>
      </c>
    </row>
    <row r="460" spans="1:5" ht="25.5">
      <c r="A460" s="349">
        <f>IF((SUM('Раздел 4'!G12:G12)&lt;=SUM('Раздел 4'!E12:E12)),"","Неверно!")</f>
      </c>
      <c r="B460" s="351" t="s">
        <v>662</v>
      </c>
      <c r="C460" s="344" t="s">
        <v>718</v>
      </c>
      <c r="D460" s="344" t="s">
        <v>1482</v>
      </c>
      <c r="E460" s="344" t="str">
        <f>CONCATENATE(SUM('Раздел 4'!G12:G12),"&lt;=",SUM('Раздел 4'!E12:E12))</f>
        <v>0&lt;=0</v>
      </c>
    </row>
    <row r="461" spans="1:5" ht="25.5">
      <c r="A461" s="349">
        <f>IF((SUM('Раздел 4'!G66:G66)&lt;=SUM('Раздел 4'!E66:E66)),"","Неверно!")</f>
      </c>
      <c r="B461" s="351" t="s">
        <v>662</v>
      </c>
      <c r="C461" s="344" t="s">
        <v>719</v>
      </c>
      <c r="D461" s="344" t="s">
        <v>1482</v>
      </c>
      <c r="E461" s="344" t="str">
        <f>CONCATENATE(SUM('Раздел 4'!G66:G66),"&lt;=",SUM('Раздел 4'!E66:E66))</f>
        <v>0&lt;=0</v>
      </c>
    </row>
    <row r="462" spans="1:5" ht="25.5">
      <c r="A462" s="349">
        <f>IF((SUM('Раздел 4'!G67:G67)&lt;=SUM('Раздел 4'!E67:E67)),"","Неверно!")</f>
      </c>
      <c r="B462" s="351" t="s">
        <v>662</v>
      </c>
      <c r="C462" s="344" t="s">
        <v>720</v>
      </c>
      <c r="D462" s="344" t="s">
        <v>1482</v>
      </c>
      <c r="E462" s="344" t="str">
        <f>CONCATENATE(SUM('Раздел 4'!G67:G67),"&lt;=",SUM('Раздел 4'!E67:E67))</f>
        <v>0&lt;=0</v>
      </c>
    </row>
    <row r="463" spans="1:5" ht="25.5">
      <c r="A463" s="349">
        <f>IF((SUM('Раздел 4'!G68:G68)&lt;=SUM('Раздел 4'!E68:E68)),"","Неверно!")</f>
      </c>
      <c r="B463" s="351" t="s">
        <v>662</v>
      </c>
      <c r="C463" s="344" t="s">
        <v>721</v>
      </c>
      <c r="D463" s="344" t="s">
        <v>1482</v>
      </c>
      <c r="E463" s="344" t="str">
        <f>CONCATENATE(SUM('Раздел 4'!G68:G68),"&lt;=",SUM('Раздел 4'!E68:E68))</f>
        <v>0&lt;=0</v>
      </c>
    </row>
    <row r="464" spans="1:5" ht="25.5">
      <c r="A464" s="349">
        <f>IF((SUM('Раздел 4'!G69:G69)&lt;=SUM('Раздел 4'!E69:E69)),"","Неверно!")</f>
      </c>
      <c r="B464" s="351" t="s">
        <v>662</v>
      </c>
      <c r="C464" s="344" t="s">
        <v>722</v>
      </c>
      <c r="D464" s="344" t="s">
        <v>1482</v>
      </c>
      <c r="E464" s="344" t="str">
        <f>CONCATENATE(SUM('Раздел 4'!G69:G69),"&lt;=",SUM('Раздел 4'!E69:E69))</f>
        <v>0&lt;=0</v>
      </c>
    </row>
    <row r="465" spans="1:5" ht="25.5">
      <c r="A465" s="349">
        <f>IF((SUM('Раздел 4'!G70:G70)&lt;=SUM('Раздел 4'!E70:E70)),"","Неверно!")</f>
      </c>
      <c r="B465" s="351" t="s">
        <v>662</v>
      </c>
      <c r="C465" s="344" t="s">
        <v>723</v>
      </c>
      <c r="D465" s="344" t="s">
        <v>1482</v>
      </c>
      <c r="E465" s="344" t="str">
        <f>CONCATENATE(SUM('Раздел 4'!G70:G70),"&lt;=",SUM('Раздел 4'!E70:E70))</f>
        <v>0&lt;=0</v>
      </c>
    </row>
    <row r="466" spans="1:5" ht="25.5">
      <c r="A466" s="349">
        <f>IF((SUM('Раздел 4'!G71:G71)&lt;=SUM('Раздел 4'!E71:E71)),"","Неверно!")</f>
      </c>
      <c r="B466" s="351" t="s">
        <v>662</v>
      </c>
      <c r="C466" s="344" t="s">
        <v>724</v>
      </c>
      <c r="D466" s="344" t="s">
        <v>1482</v>
      </c>
      <c r="E466" s="344" t="str">
        <f>CONCATENATE(SUM('Раздел 4'!G71:G71),"&lt;=",SUM('Раздел 4'!E71:E71))</f>
        <v>0&lt;=0</v>
      </c>
    </row>
    <row r="467" spans="1:5" ht="25.5">
      <c r="A467" s="349">
        <f>IF((SUM('Раздел 4'!G72:G72)&lt;=SUM('Раздел 4'!E72:E72)),"","Неверно!")</f>
      </c>
      <c r="B467" s="351" t="s">
        <v>662</v>
      </c>
      <c r="C467" s="344" t="s">
        <v>725</v>
      </c>
      <c r="D467" s="344" t="s">
        <v>1482</v>
      </c>
      <c r="E467" s="344" t="str">
        <f>CONCATENATE(SUM('Раздел 4'!G72:G72),"&lt;=",SUM('Раздел 4'!E72:E72))</f>
        <v>0&lt;=0</v>
      </c>
    </row>
    <row r="468" spans="1:5" ht="25.5">
      <c r="A468" s="349">
        <f>IF((SUM('Раздел 4'!G73:G73)&lt;=SUM('Раздел 4'!E73:E73)),"","Неверно!")</f>
      </c>
      <c r="B468" s="351" t="s">
        <v>662</v>
      </c>
      <c r="C468" s="344" t="s">
        <v>726</v>
      </c>
      <c r="D468" s="344" t="s">
        <v>1482</v>
      </c>
      <c r="E468" s="344" t="str">
        <f>CONCATENATE(SUM('Раздел 4'!G73:G73),"&lt;=",SUM('Раздел 4'!E73:E73))</f>
        <v>0&lt;=0</v>
      </c>
    </row>
    <row r="469" spans="1:5" ht="25.5">
      <c r="A469" s="349">
        <f>IF((SUM('Раздел 4'!G74:G74)&lt;=SUM('Раздел 4'!E74:E74)),"","Неверно!")</f>
      </c>
      <c r="B469" s="351" t="s">
        <v>662</v>
      </c>
      <c r="C469" s="344" t="s">
        <v>727</v>
      </c>
      <c r="D469" s="344" t="s">
        <v>1482</v>
      </c>
      <c r="E469" s="344" t="str">
        <f>CONCATENATE(SUM('Раздел 4'!G74:G74),"&lt;=",SUM('Раздел 4'!E74:E74))</f>
        <v>0&lt;=0</v>
      </c>
    </row>
    <row r="470" spans="1:5" ht="25.5">
      <c r="A470" s="349">
        <f>IF((SUM('Раздел 4'!G75:G75)&lt;=SUM('Раздел 4'!E75:E75)),"","Неверно!")</f>
      </c>
      <c r="B470" s="351" t="s">
        <v>662</v>
      </c>
      <c r="C470" s="344" t="s">
        <v>728</v>
      </c>
      <c r="D470" s="344" t="s">
        <v>1482</v>
      </c>
      <c r="E470" s="344" t="str">
        <f>CONCATENATE(SUM('Раздел 4'!G75:G75),"&lt;=",SUM('Раздел 4'!E75:E75))</f>
        <v>0&lt;=10</v>
      </c>
    </row>
    <row r="471" spans="1:5" ht="25.5">
      <c r="A471" s="349">
        <f>IF((SUM('Раздел 4'!G13:G13)&lt;=SUM('Раздел 4'!E13:E13)),"","Неверно!")</f>
      </c>
      <c r="B471" s="351" t="s">
        <v>662</v>
      </c>
      <c r="C471" s="344" t="s">
        <v>729</v>
      </c>
      <c r="D471" s="344" t="s">
        <v>1482</v>
      </c>
      <c r="E471" s="344" t="str">
        <f>CONCATENATE(SUM('Раздел 4'!G13:G13),"&lt;=",SUM('Раздел 4'!E13:E13))</f>
        <v>0&lt;=0</v>
      </c>
    </row>
    <row r="472" spans="1:5" ht="25.5">
      <c r="A472" s="349">
        <f>IF((SUM('Раздел 4'!G76:G76)&lt;=SUM('Раздел 4'!E76:E76)),"","Неверно!")</f>
      </c>
      <c r="B472" s="351" t="s">
        <v>662</v>
      </c>
      <c r="C472" s="344" t="s">
        <v>730</v>
      </c>
      <c r="D472" s="344" t="s">
        <v>1482</v>
      </c>
      <c r="E472" s="344" t="str">
        <f>CONCATENATE(SUM('Раздел 4'!G76:G76),"&lt;=",SUM('Раздел 4'!E76:E76))</f>
        <v>0&lt;=34</v>
      </c>
    </row>
    <row r="473" spans="1:5" ht="25.5">
      <c r="A473" s="349">
        <f>IF((SUM('Раздел 4'!G14:G14)&lt;=SUM('Раздел 4'!E14:E14)),"","Неверно!")</f>
      </c>
      <c r="B473" s="351" t="s">
        <v>662</v>
      </c>
      <c r="C473" s="344" t="s">
        <v>731</v>
      </c>
      <c r="D473" s="344" t="s">
        <v>1482</v>
      </c>
      <c r="E473" s="344" t="str">
        <f>CONCATENATE(SUM('Раздел 4'!G14:G14),"&lt;=",SUM('Раздел 4'!E14:E14))</f>
        <v>0&lt;=0</v>
      </c>
    </row>
    <row r="474" spans="1:5" ht="25.5">
      <c r="A474" s="349">
        <f>IF((SUM('Раздел 4'!G15:G15)&lt;=SUM('Раздел 4'!E15:E15)),"","Неверно!")</f>
      </c>
      <c r="B474" s="351" t="s">
        <v>662</v>
      </c>
      <c r="C474" s="344" t="s">
        <v>732</v>
      </c>
      <c r="D474" s="344" t="s">
        <v>1482</v>
      </c>
      <c r="E474" s="344" t="str">
        <f>CONCATENATE(SUM('Раздел 4'!G15:G15),"&lt;=",SUM('Раздел 4'!E15:E15))</f>
        <v>0&lt;=0</v>
      </c>
    </row>
    <row r="475" spans="1:5" ht="102">
      <c r="A475" s="349">
        <f>IF((SUM('Разделы 2, 3, 5'!E14:E14)+SUM('Разделы 2, 3, 5'!E17:E17)+SUM('Разделы 2, 3, 5'!E19:E19)+SUM('Разделы 2, 3, 5'!E21:E21)+SUM('Разделы 2, 3, 5'!E23:E23)+SUM('Разделы 2, 3, 5'!E24:E24)&lt;=SUM('Раздел 1'!O44:O44)),"","Неверно!")</f>
      </c>
      <c r="B475" s="351" t="s">
        <v>733</v>
      </c>
      <c r="C475" s="344" t="s">
        <v>734</v>
      </c>
      <c r="D475" s="344" t="s">
        <v>1480</v>
      </c>
      <c r="E475" s="344" t="str">
        <f>CONCATENATE(SUM('Разделы 2, 3, 5'!E14:E14),"+",SUM('Разделы 2, 3, 5'!E17:E17),"+",SUM('Разделы 2, 3, 5'!E19:E19),"+",SUM('Разделы 2, 3, 5'!E21:E21),"+",SUM('Разделы 2, 3, 5'!E23:E23),"+",SUM('Разделы 2, 3, 5'!E24:E24),"&lt;=",SUM('Раздел 1'!O44:O44))</f>
        <v>0+0+0+0+0+0&lt;=0</v>
      </c>
    </row>
    <row r="476" spans="1:5" ht="63.75">
      <c r="A476" s="349">
        <f>IF((SUM('Разделы 2, 3, 5'!E22:E22)&lt;=SUM('Разделы 2, 3, 5'!E21:E21)),"","Неверно!")</f>
      </c>
      <c r="B476" s="351" t="s">
        <v>735</v>
      </c>
      <c r="C476" s="344" t="s">
        <v>736</v>
      </c>
      <c r="D476" s="344" t="s">
        <v>1443</v>
      </c>
      <c r="E476" s="344" t="str">
        <f>CONCATENATE(SUM('Разделы 2, 3, 5'!E22:E22),"&lt;=",SUM('Разделы 2, 3, 5'!E21:E21))</f>
        <v>0&lt;=0</v>
      </c>
    </row>
    <row r="477" spans="1:5" ht="51">
      <c r="A477" s="349">
        <f>IF((SUM('Раздел 4'!D67:G68)=0),"","Неверно!")</f>
      </c>
      <c r="B477" s="351" t="s">
        <v>737</v>
      </c>
      <c r="C477" s="344" t="s">
        <v>738</v>
      </c>
      <c r="D477" s="344" t="s">
        <v>1414</v>
      </c>
      <c r="E477" s="344" t="str">
        <f>CONCATENATE(SUM('Раздел 4'!D67:G68),"=",0)</f>
        <v>0=0</v>
      </c>
    </row>
    <row r="478" spans="1:5" ht="25.5">
      <c r="A478" s="349">
        <f>IF((SUM('Разделы 9, 10, 11'!C11:C11)&gt;=SUM('Разделы 9, 10, 11'!C18:C18)),"","Неверно!")</f>
      </c>
      <c r="B478" s="351" t="s">
        <v>739</v>
      </c>
      <c r="C478" s="344" t="s">
        <v>740</v>
      </c>
      <c r="D478" s="344" t="s">
        <v>1435</v>
      </c>
      <c r="E478" s="344" t="str">
        <f>CONCATENATE(SUM('Разделы 9, 10, 11'!C11:C11),"&gt;=",SUM('Разделы 9, 10, 11'!C18:C18))</f>
        <v>0&gt;=0</v>
      </c>
    </row>
    <row r="479" spans="1:5" ht="25.5">
      <c r="A479" s="349">
        <f>IF((SUM('Разделы 9, 10, 11'!L11:L11)&gt;=SUM('Разделы 9, 10, 11'!L18:L18)),"","Неверно!")</f>
      </c>
      <c r="B479" s="351" t="s">
        <v>739</v>
      </c>
      <c r="C479" s="344" t="s">
        <v>741</v>
      </c>
      <c r="D479" s="344" t="s">
        <v>1435</v>
      </c>
      <c r="E479" s="344" t="str">
        <f>CONCATENATE(SUM('Разделы 9, 10, 11'!L11:L11),"&gt;=",SUM('Разделы 9, 10, 11'!L18:L18))</f>
        <v>0&gt;=0</v>
      </c>
    </row>
    <row r="480" spans="1:5" ht="25.5">
      <c r="A480" s="349">
        <f>IF((SUM('Разделы 9, 10, 11'!M11:M11)&gt;=SUM('Разделы 9, 10, 11'!M18:M18)),"","Неверно!")</f>
      </c>
      <c r="B480" s="351" t="s">
        <v>739</v>
      </c>
      <c r="C480" s="344" t="s">
        <v>742</v>
      </c>
      <c r="D480" s="344" t="s">
        <v>1435</v>
      </c>
      <c r="E480" s="344" t="str">
        <f>CONCATENATE(SUM('Разделы 9, 10, 11'!M11:M11),"&gt;=",SUM('Разделы 9, 10, 11'!M18:M18))</f>
        <v>0&gt;=0</v>
      </c>
    </row>
    <row r="481" spans="1:5" ht="25.5">
      <c r="A481" s="349">
        <f>IF((SUM('Разделы 9, 10, 11'!N11:N11)&gt;=SUM('Разделы 9, 10, 11'!N18:N18)),"","Неверно!")</f>
      </c>
      <c r="B481" s="351" t="s">
        <v>739</v>
      </c>
      <c r="C481" s="344" t="s">
        <v>743</v>
      </c>
      <c r="D481" s="344" t="s">
        <v>1435</v>
      </c>
      <c r="E481" s="344" t="str">
        <f>CONCATENATE(SUM('Разделы 9, 10, 11'!N11:N11),"&gt;=",SUM('Разделы 9, 10, 11'!N18:N18))</f>
        <v>0&gt;=0</v>
      </c>
    </row>
    <row r="482" spans="1:5" ht="25.5">
      <c r="A482" s="349">
        <f>IF((SUM('Разделы 9, 10, 11'!D11:D11)&gt;=SUM('Разделы 9, 10, 11'!D18:D18)),"","Неверно!")</f>
      </c>
      <c r="B482" s="351" t="s">
        <v>739</v>
      </c>
      <c r="C482" s="344" t="s">
        <v>744</v>
      </c>
      <c r="D482" s="344" t="s">
        <v>1435</v>
      </c>
      <c r="E482" s="344" t="str">
        <f>CONCATENATE(SUM('Разделы 9, 10, 11'!D11:D11),"&gt;=",SUM('Разделы 9, 10, 11'!D18:D18))</f>
        <v>0&gt;=0</v>
      </c>
    </row>
    <row r="483" spans="1:5" ht="25.5">
      <c r="A483" s="349">
        <f>IF((SUM('Разделы 9, 10, 11'!E11:E11)&gt;=SUM('Разделы 9, 10, 11'!E18:E18)),"","Неверно!")</f>
      </c>
      <c r="B483" s="351" t="s">
        <v>739</v>
      </c>
      <c r="C483" s="344" t="s">
        <v>745</v>
      </c>
      <c r="D483" s="344" t="s">
        <v>1435</v>
      </c>
      <c r="E483" s="344" t="str">
        <f>CONCATENATE(SUM('Разделы 9, 10, 11'!E11:E11),"&gt;=",SUM('Разделы 9, 10, 11'!E18:E18))</f>
        <v>0&gt;=0</v>
      </c>
    </row>
    <row r="484" spans="1:5" ht="25.5">
      <c r="A484" s="349">
        <f>IF((SUM('Разделы 9, 10, 11'!F11:F11)&gt;=SUM('Разделы 9, 10, 11'!F18:F18)),"","Неверно!")</f>
      </c>
      <c r="B484" s="351" t="s">
        <v>739</v>
      </c>
      <c r="C484" s="344" t="s">
        <v>746</v>
      </c>
      <c r="D484" s="344" t="s">
        <v>1435</v>
      </c>
      <c r="E484" s="344" t="str">
        <f>CONCATENATE(SUM('Разделы 9, 10, 11'!F11:F11),"&gt;=",SUM('Разделы 9, 10, 11'!F18:F18))</f>
        <v>0&gt;=0</v>
      </c>
    </row>
    <row r="485" spans="1:5" ht="25.5">
      <c r="A485" s="349">
        <f>IF((SUM('Разделы 9, 10, 11'!G11:G11)&gt;=SUM('Разделы 9, 10, 11'!G18:G18)),"","Неверно!")</f>
      </c>
      <c r="B485" s="351" t="s">
        <v>739</v>
      </c>
      <c r="C485" s="344" t="s">
        <v>747</v>
      </c>
      <c r="D485" s="344" t="s">
        <v>1435</v>
      </c>
      <c r="E485" s="344" t="str">
        <f>CONCATENATE(SUM('Разделы 9, 10, 11'!G11:G11),"&gt;=",SUM('Разделы 9, 10, 11'!G18:G18))</f>
        <v>0&gt;=0</v>
      </c>
    </row>
    <row r="486" spans="1:5" ht="25.5">
      <c r="A486" s="349">
        <f>IF((SUM('Разделы 9, 10, 11'!H11:H11)&gt;=SUM('Разделы 9, 10, 11'!H18:H18)),"","Неверно!")</f>
      </c>
      <c r="B486" s="351" t="s">
        <v>739</v>
      </c>
      <c r="C486" s="344" t="s">
        <v>748</v>
      </c>
      <c r="D486" s="344" t="s">
        <v>1435</v>
      </c>
      <c r="E486" s="344" t="str">
        <f>CONCATENATE(SUM('Разделы 9, 10, 11'!H11:H11),"&gt;=",SUM('Разделы 9, 10, 11'!H18:H18))</f>
        <v>0&gt;=0</v>
      </c>
    </row>
    <row r="487" spans="1:5" ht="25.5">
      <c r="A487" s="349">
        <f>IF((SUM('Разделы 9, 10, 11'!I11:I11)&gt;=SUM('Разделы 9, 10, 11'!I18:I18)),"","Неверно!")</f>
      </c>
      <c r="B487" s="351" t="s">
        <v>739</v>
      </c>
      <c r="C487" s="344" t="s">
        <v>749</v>
      </c>
      <c r="D487" s="344" t="s">
        <v>1435</v>
      </c>
      <c r="E487" s="344" t="str">
        <f>CONCATENATE(SUM('Разделы 9, 10, 11'!I11:I11),"&gt;=",SUM('Разделы 9, 10, 11'!I18:I18))</f>
        <v>0&gt;=0</v>
      </c>
    </row>
    <row r="488" spans="1:5" ht="25.5">
      <c r="A488" s="349">
        <f>IF((SUM('Разделы 9, 10, 11'!J11:J11)&gt;=SUM('Разделы 9, 10, 11'!J18:J18)),"","Неверно!")</f>
      </c>
      <c r="B488" s="351" t="s">
        <v>739</v>
      </c>
      <c r="C488" s="344" t="s">
        <v>750</v>
      </c>
      <c r="D488" s="344" t="s">
        <v>1435</v>
      </c>
      <c r="E488" s="344" t="str">
        <f>CONCATENATE(SUM('Разделы 9, 10, 11'!J11:J11),"&gt;=",SUM('Разделы 9, 10, 11'!J18:J18))</f>
        <v>0&gt;=0</v>
      </c>
    </row>
    <row r="489" spans="1:5" ht="25.5">
      <c r="A489" s="349">
        <f>IF((SUM('Разделы 9, 10, 11'!K11:K11)&gt;=SUM('Разделы 9, 10, 11'!K18:K18)),"","Неверно!")</f>
      </c>
      <c r="B489" s="351" t="s">
        <v>739</v>
      </c>
      <c r="C489" s="344" t="s">
        <v>751</v>
      </c>
      <c r="D489" s="344" t="s">
        <v>1435</v>
      </c>
      <c r="E489" s="344" t="str">
        <f>CONCATENATE(SUM('Разделы 9, 10, 11'!K11:K11),"&gt;=",SUM('Разделы 9, 10, 11'!K18:K18))</f>
        <v>0&gt;=0</v>
      </c>
    </row>
    <row r="490" spans="1:5" ht="25.5">
      <c r="A490" s="349">
        <f>IF((SUM('Разделы 9, 10, 11'!K29:K29)&gt;=SUM('Разделы 9, 10, 11'!L29:L29)),"","Неверно!")</f>
      </c>
      <c r="B490" s="351" t="s">
        <v>752</v>
      </c>
      <c r="C490" s="344" t="s">
        <v>753</v>
      </c>
      <c r="D490" s="344" t="s">
        <v>1419</v>
      </c>
      <c r="E490" s="344" t="str">
        <f>CONCATENATE(SUM('Разделы 9, 10, 11'!K29:K29),"&gt;=",SUM('Разделы 9, 10, 11'!L29:L29))</f>
        <v>0&gt;=0</v>
      </c>
    </row>
    <row r="491" spans="1:5" ht="25.5">
      <c r="A491" s="349">
        <f>IF((SUM('Разделы 9, 10, 11'!K30:K30)&gt;=SUM('Разделы 9, 10, 11'!L30:L30)),"","Неверно!")</f>
      </c>
      <c r="B491" s="351" t="s">
        <v>752</v>
      </c>
      <c r="C491" s="344" t="s">
        <v>754</v>
      </c>
      <c r="D491" s="344" t="s">
        <v>1419</v>
      </c>
      <c r="E491" s="344" t="str">
        <f>CONCATENATE(SUM('Разделы 9, 10, 11'!K30:K30),"&gt;=",SUM('Разделы 9, 10, 11'!L30:L30))</f>
        <v>0&gt;=0</v>
      </c>
    </row>
    <row r="492" spans="1:5" ht="25.5">
      <c r="A492" s="349">
        <f>IF((SUM('Разделы 9, 10, 11'!K31:K31)&gt;=SUM('Разделы 9, 10, 11'!L31:L31)),"","Неверно!")</f>
      </c>
      <c r="B492" s="351" t="s">
        <v>752</v>
      </c>
      <c r="C492" s="344" t="s">
        <v>755</v>
      </c>
      <c r="D492" s="344" t="s">
        <v>1419</v>
      </c>
      <c r="E492" s="344" t="str">
        <f>CONCATENATE(SUM('Разделы 9, 10, 11'!K31:K31),"&gt;=",SUM('Разделы 9, 10, 11'!L31:L31))</f>
        <v>0&gt;=0</v>
      </c>
    </row>
    <row r="493" spans="1:5" ht="25.5">
      <c r="A493" s="349">
        <f>IF((SUM('Разделы 9, 10, 11'!K32:K32)&gt;=SUM('Разделы 9, 10, 11'!L32:L32)),"","Неверно!")</f>
      </c>
      <c r="B493" s="351" t="s">
        <v>752</v>
      </c>
      <c r="C493" s="344" t="s">
        <v>756</v>
      </c>
      <c r="D493" s="344" t="s">
        <v>1419</v>
      </c>
      <c r="E493" s="344" t="str">
        <f>CONCATENATE(SUM('Разделы 9, 10, 11'!K32:K32),"&gt;=",SUM('Разделы 9, 10, 11'!L32:L32))</f>
        <v>0&gt;=0</v>
      </c>
    </row>
    <row r="494" spans="1:5" ht="25.5">
      <c r="A494" s="349">
        <f>IF((SUM('Разделы 9, 10, 11'!K33:K33)&gt;=SUM('Разделы 9, 10, 11'!L33:L33)),"","Неверно!")</f>
      </c>
      <c r="B494" s="351" t="s">
        <v>752</v>
      </c>
      <c r="C494" s="344" t="s">
        <v>757</v>
      </c>
      <c r="D494" s="344" t="s">
        <v>1419</v>
      </c>
      <c r="E494" s="344" t="str">
        <f>CONCATENATE(SUM('Разделы 9, 10, 11'!K33:K33),"&gt;=",SUM('Разделы 9, 10, 11'!L33:L33))</f>
        <v>0&gt;=0</v>
      </c>
    </row>
    <row r="495" spans="1:5" ht="25.5">
      <c r="A495" s="349">
        <f>IF((SUM('Разделы 9, 10, 11'!K34:K34)&gt;=SUM('Разделы 9, 10, 11'!L34:L34)),"","Неверно!")</f>
      </c>
      <c r="B495" s="351" t="s">
        <v>752</v>
      </c>
      <c r="C495" s="344" t="s">
        <v>758</v>
      </c>
      <c r="D495" s="344" t="s">
        <v>1419</v>
      </c>
      <c r="E495" s="344" t="str">
        <f>CONCATENATE(SUM('Разделы 9, 10, 11'!K34:K34),"&gt;=",SUM('Разделы 9, 10, 11'!L34:L34))</f>
        <v>0&gt;=0</v>
      </c>
    </row>
    <row r="496" spans="1:5" ht="25.5">
      <c r="A496" s="349">
        <f>IF((SUM('Разделы 9, 10, 11'!K35:K35)&gt;=SUM('Разделы 9, 10, 11'!L35:L35)),"","Неверно!")</f>
      </c>
      <c r="B496" s="351" t="s">
        <v>752</v>
      </c>
      <c r="C496" s="344" t="s">
        <v>2065</v>
      </c>
      <c r="D496" s="344" t="s">
        <v>1419</v>
      </c>
      <c r="E496" s="344" t="str">
        <f>CONCATENATE(SUM('Разделы 9, 10, 11'!K35:K35),"&gt;=",SUM('Разделы 9, 10, 11'!L35:L35))</f>
        <v>0&gt;=0</v>
      </c>
    </row>
    <row r="497" spans="1:5" ht="25.5">
      <c r="A497" s="349">
        <f>IF((SUM('Разделы 9, 10, 11'!K36:K36)&gt;=SUM('Разделы 9, 10, 11'!L36:L36)),"","Неверно!")</f>
      </c>
      <c r="B497" s="351" t="s">
        <v>752</v>
      </c>
      <c r="C497" s="344" t="s">
        <v>2066</v>
      </c>
      <c r="D497" s="344" t="s">
        <v>1419</v>
      </c>
      <c r="E497" s="344" t="str">
        <f>CONCATENATE(SUM('Разделы 9, 10, 11'!K36:K36),"&gt;=",SUM('Разделы 9, 10, 11'!L36:L36))</f>
        <v>0&gt;=0</v>
      </c>
    </row>
    <row r="498" spans="1:5" ht="25.5">
      <c r="A498" s="349">
        <f>IF((SUM('Разделы 9, 10, 11'!K37:K37)&gt;=SUM('Разделы 9, 10, 11'!L37:L37)),"","Неверно!")</f>
      </c>
      <c r="B498" s="351" t="s">
        <v>752</v>
      </c>
      <c r="C498" s="344" t="s">
        <v>2067</v>
      </c>
      <c r="D498" s="344" t="s">
        <v>1419</v>
      </c>
      <c r="E498" s="344" t="str">
        <f>CONCATENATE(SUM('Разделы 9, 10, 11'!K37:K37),"&gt;=",SUM('Разделы 9, 10, 11'!L37:L37))</f>
        <v>0&gt;=0</v>
      </c>
    </row>
    <row r="499" spans="1:5" ht="38.25">
      <c r="A499" s="349">
        <f>IF((SUM('Разделы 2, 3, 5'!K53:K53)&lt;=SUM('Раздел 4'!E60:E60)),"","Неверно!")</f>
      </c>
      <c r="B499" s="351" t="s">
        <v>2068</v>
      </c>
      <c r="C499" s="344" t="s">
        <v>2069</v>
      </c>
      <c r="D499" s="344" t="s">
        <v>268</v>
      </c>
      <c r="E499" s="344" t="str">
        <f>CONCATENATE(SUM('Разделы 2, 3, 5'!K53:K53),"&lt;=",SUM('Раздел 4'!E60:E60))</f>
        <v>0&lt;=0</v>
      </c>
    </row>
    <row r="500" spans="1:5" ht="38.25">
      <c r="A500" s="349">
        <f>IF((SUM('Разделы 6, 7, 8'!H15:H15)=SUM('Раздел 4'!G7:G7)),"","Неверно!")</f>
      </c>
      <c r="B500" s="351" t="s">
        <v>2070</v>
      </c>
      <c r="C500" s="344" t="s">
        <v>2071</v>
      </c>
      <c r="D500" s="344" t="s">
        <v>1471</v>
      </c>
      <c r="E500" s="344" t="str">
        <f>CONCATENATE(SUM('Разделы 6, 7, 8'!H15:H15),"=",SUM('Раздел 4'!G7:G7))</f>
        <v>0=0</v>
      </c>
    </row>
    <row r="501" spans="1:5" ht="25.5">
      <c r="A501" s="349">
        <f>IF((SUM('Разделы 12, 13, 14'!C33:C33)=SUM('Разделы 12, 13, 14'!C29:C29)+SUM('Разделы 12, 13, 14'!C31:C31)),"","Неверно!")</f>
      </c>
      <c r="B501" s="351" t="s">
        <v>2072</v>
      </c>
      <c r="C501" s="344" t="s">
        <v>2073</v>
      </c>
      <c r="D501" s="344" t="s">
        <v>264</v>
      </c>
      <c r="E501" s="344" t="str">
        <f>CONCATENATE(SUM('Разделы 12, 13, 14'!C33:C33),"=",SUM('Разделы 12, 13, 14'!C29:C29),"+",SUM('Разделы 12, 13, 14'!C31:C31))</f>
        <v>0=0+0</v>
      </c>
    </row>
    <row r="502" spans="1:5" ht="25.5">
      <c r="A502" s="349">
        <f>IF((SUM('Разделы 12, 13, 14'!L33:L33)=SUM('Разделы 12, 13, 14'!L29:L29)+SUM('Разделы 12, 13, 14'!L31:L31)),"","Неверно!")</f>
      </c>
      <c r="B502" s="351" t="s">
        <v>2072</v>
      </c>
      <c r="C502" s="344" t="s">
        <v>2074</v>
      </c>
      <c r="D502" s="344" t="s">
        <v>264</v>
      </c>
      <c r="E502" s="344" t="str">
        <f>CONCATENATE(SUM('Разделы 12, 13, 14'!L33:L33),"=",SUM('Разделы 12, 13, 14'!L29:L29),"+",SUM('Разделы 12, 13, 14'!L31:L31))</f>
        <v>0=0+0</v>
      </c>
    </row>
    <row r="503" spans="1:5" ht="25.5">
      <c r="A503" s="349">
        <f>IF((SUM('Разделы 12, 13, 14'!M33:M33)=SUM('Разделы 12, 13, 14'!M29:M29)+SUM('Разделы 12, 13, 14'!M31:M31)),"","Неверно!")</f>
      </c>
      <c r="B503" s="351" t="s">
        <v>2072</v>
      </c>
      <c r="C503" s="344" t="s">
        <v>2075</v>
      </c>
      <c r="D503" s="344" t="s">
        <v>264</v>
      </c>
      <c r="E503" s="344" t="str">
        <f>CONCATENATE(SUM('Разделы 12, 13, 14'!M33:M33),"=",SUM('Разделы 12, 13, 14'!M29:M29),"+",SUM('Разделы 12, 13, 14'!M31:M31))</f>
        <v>0=0+0</v>
      </c>
    </row>
    <row r="504" spans="1:5" ht="25.5">
      <c r="A504" s="349">
        <f>IF((SUM('Разделы 12, 13, 14'!D33:D33)=SUM('Разделы 12, 13, 14'!D29:D29)+SUM('Разделы 12, 13, 14'!D31:D31)),"","Неверно!")</f>
      </c>
      <c r="B504" s="351" t="s">
        <v>2072</v>
      </c>
      <c r="C504" s="344" t="s">
        <v>2076</v>
      </c>
      <c r="D504" s="344" t="s">
        <v>264</v>
      </c>
      <c r="E504" s="344" t="str">
        <f>CONCATENATE(SUM('Разделы 12, 13, 14'!D33:D33),"=",SUM('Разделы 12, 13, 14'!D29:D29),"+",SUM('Разделы 12, 13, 14'!D31:D31))</f>
        <v>0=0+0</v>
      </c>
    </row>
    <row r="505" spans="1:5" ht="25.5">
      <c r="A505" s="349">
        <f>IF((SUM('Разделы 12, 13, 14'!E33:E33)=SUM('Разделы 12, 13, 14'!E29:E29)+SUM('Разделы 12, 13, 14'!E31:E31)),"","Неверно!")</f>
      </c>
      <c r="B505" s="351" t="s">
        <v>2072</v>
      </c>
      <c r="C505" s="344" t="s">
        <v>2077</v>
      </c>
      <c r="D505" s="344" t="s">
        <v>264</v>
      </c>
      <c r="E505" s="344" t="str">
        <f>CONCATENATE(SUM('Разделы 12, 13, 14'!E33:E33),"=",SUM('Разделы 12, 13, 14'!E29:E29),"+",SUM('Разделы 12, 13, 14'!E31:E31))</f>
        <v>0=0+0</v>
      </c>
    </row>
    <row r="506" spans="1:5" ht="25.5">
      <c r="A506" s="349">
        <f>IF((SUM('Разделы 12, 13, 14'!F33:F33)=SUM('Разделы 12, 13, 14'!F29:F29)+SUM('Разделы 12, 13, 14'!F31:F31)),"","Неверно!")</f>
      </c>
      <c r="B506" s="351" t="s">
        <v>2072</v>
      </c>
      <c r="C506" s="344" t="s">
        <v>2078</v>
      </c>
      <c r="D506" s="344" t="s">
        <v>264</v>
      </c>
      <c r="E506" s="344" t="str">
        <f>CONCATENATE(SUM('Разделы 12, 13, 14'!F33:F33),"=",SUM('Разделы 12, 13, 14'!F29:F29),"+",SUM('Разделы 12, 13, 14'!F31:F31))</f>
        <v>0=0+0</v>
      </c>
    </row>
    <row r="507" spans="1:5" ht="25.5">
      <c r="A507" s="349">
        <f>IF((SUM('Разделы 12, 13, 14'!G33:G33)=SUM('Разделы 12, 13, 14'!G29:G29)+SUM('Разделы 12, 13, 14'!G31:G31)),"","Неверно!")</f>
      </c>
      <c r="B507" s="351" t="s">
        <v>2072</v>
      </c>
      <c r="C507" s="344" t="s">
        <v>2079</v>
      </c>
      <c r="D507" s="344" t="s">
        <v>264</v>
      </c>
      <c r="E507" s="344" t="str">
        <f>CONCATENATE(SUM('Разделы 12, 13, 14'!G33:G33),"=",SUM('Разделы 12, 13, 14'!G29:G29),"+",SUM('Разделы 12, 13, 14'!G31:G31))</f>
        <v>0=0+0</v>
      </c>
    </row>
    <row r="508" spans="1:5" ht="25.5">
      <c r="A508" s="349">
        <f>IF((SUM('Разделы 12, 13, 14'!H33:H33)=SUM('Разделы 12, 13, 14'!H29:H29)+SUM('Разделы 12, 13, 14'!H31:H31)),"","Неверно!")</f>
      </c>
      <c r="B508" s="351" t="s">
        <v>2072</v>
      </c>
      <c r="C508" s="344" t="s">
        <v>2080</v>
      </c>
      <c r="D508" s="344" t="s">
        <v>264</v>
      </c>
      <c r="E508" s="344" t="str">
        <f>CONCATENATE(SUM('Разделы 12, 13, 14'!H33:H33),"=",SUM('Разделы 12, 13, 14'!H29:H29),"+",SUM('Разделы 12, 13, 14'!H31:H31))</f>
        <v>0=0+0</v>
      </c>
    </row>
    <row r="509" spans="1:5" ht="25.5">
      <c r="A509" s="349">
        <f>IF((SUM('Разделы 12, 13, 14'!I33:I33)=SUM('Разделы 12, 13, 14'!I29:I29)+SUM('Разделы 12, 13, 14'!I31:I31)),"","Неверно!")</f>
      </c>
      <c r="B509" s="351" t="s">
        <v>2072</v>
      </c>
      <c r="C509" s="344" t="s">
        <v>2081</v>
      </c>
      <c r="D509" s="344" t="s">
        <v>264</v>
      </c>
      <c r="E509" s="344" t="str">
        <f>CONCATENATE(SUM('Разделы 12, 13, 14'!I33:I33),"=",SUM('Разделы 12, 13, 14'!I29:I29),"+",SUM('Разделы 12, 13, 14'!I31:I31))</f>
        <v>0=0+0</v>
      </c>
    </row>
    <row r="510" spans="1:5" ht="25.5">
      <c r="A510" s="349">
        <f>IF((SUM('Разделы 12, 13, 14'!J33:J33)=SUM('Разделы 12, 13, 14'!J29:J29)+SUM('Разделы 12, 13, 14'!J31:J31)),"","Неверно!")</f>
      </c>
      <c r="B510" s="351" t="s">
        <v>2072</v>
      </c>
      <c r="C510" s="344" t="s">
        <v>2082</v>
      </c>
      <c r="D510" s="344" t="s">
        <v>264</v>
      </c>
      <c r="E510" s="344" t="str">
        <f>CONCATENATE(SUM('Разделы 12, 13, 14'!J33:J33),"=",SUM('Разделы 12, 13, 14'!J29:J29),"+",SUM('Разделы 12, 13, 14'!J31:J31))</f>
        <v>0=0+0</v>
      </c>
    </row>
    <row r="511" spans="1:5" ht="25.5">
      <c r="A511" s="349">
        <f>IF((SUM('Разделы 12, 13, 14'!K33:K33)=SUM('Разделы 12, 13, 14'!K29:K29)+SUM('Разделы 12, 13, 14'!K31:K31)),"","Неверно!")</f>
      </c>
      <c r="B511" s="351" t="s">
        <v>2072</v>
      </c>
      <c r="C511" s="344" t="s">
        <v>2083</v>
      </c>
      <c r="D511" s="344" t="s">
        <v>264</v>
      </c>
      <c r="E511" s="344" t="str">
        <f>CONCATENATE(SUM('Разделы 12, 13, 14'!K33:K33),"=",SUM('Разделы 12, 13, 14'!K29:K29),"+",SUM('Разделы 12, 13, 14'!K31:K31))</f>
        <v>0=0+0</v>
      </c>
    </row>
    <row r="512" spans="1:5" ht="25.5">
      <c r="A512" s="349">
        <f>IF((SUM('Разделы 9, 10, 11'!C11:C11)&gt;=SUM('Разделы 9, 10, 11'!F11:F11)),"","Неверно!")</f>
      </c>
      <c r="B512" s="351" t="s">
        <v>2084</v>
      </c>
      <c r="C512" s="344" t="s">
        <v>2085</v>
      </c>
      <c r="D512" s="344" t="s">
        <v>1450</v>
      </c>
      <c r="E512" s="344" t="str">
        <f>CONCATENATE(SUM('Разделы 9, 10, 11'!C11:C11),"&gt;=",SUM('Разделы 9, 10, 11'!F11:F11))</f>
        <v>0&gt;=0</v>
      </c>
    </row>
    <row r="513" spans="1:5" ht="25.5">
      <c r="A513" s="349">
        <f>IF((SUM('Разделы 9, 10, 11'!C20:C20)&gt;=SUM('Разделы 9, 10, 11'!F20:F20)),"","Неверно!")</f>
      </c>
      <c r="B513" s="351" t="s">
        <v>2084</v>
      </c>
      <c r="C513" s="344" t="s">
        <v>2086</v>
      </c>
      <c r="D513" s="344" t="s">
        <v>1450</v>
      </c>
      <c r="E513" s="344" t="str">
        <f>CONCATENATE(SUM('Разделы 9, 10, 11'!C20:C20),"&gt;=",SUM('Разделы 9, 10, 11'!F20:F20))</f>
        <v>0&gt;=0</v>
      </c>
    </row>
    <row r="514" spans="1:5" ht="25.5">
      <c r="A514" s="349">
        <f>IF((SUM('Разделы 9, 10, 11'!C12:C12)&gt;=SUM('Разделы 9, 10, 11'!F12:F12)),"","Неверно!")</f>
      </c>
      <c r="B514" s="351" t="s">
        <v>2084</v>
      </c>
      <c r="C514" s="344" t="s">
        <v>2087</v>
      </c>
      <c r="D514" s="344" t="s">
        <v>1450</v>
      </c>
      <c r="E514" s="344" t="str">
        <f>CONCATENATE(SUM('Разделы 9, 10, 11'!C12:C12),"&gt;=",SUM('Разделы 9, 10, 11'!F12:F12))</f>
        <v>0&gt;=0</v>
      </c>
    </row>
    <row r="515" spans="1:5" ht="25.5">
      <c r="A515" s="349">
        <f>IF((SUM('Разделы 9, 10, 11'!C13:C13)&gt;=SUM('Разделы 9, 10, 11'!F13:F13)),"","Неверно!")</f>
      </c>
      <c r="B515" s="351" t="s">
        <v>2084</v>
      </c>
      <c r="C515" s="344" t="s">
        <v>2088</v>
      </c>
      <c r="D515" s="344" t="s">
        <v>1450</v>
      </c>
      <c r="E515" s="344" t="str">
        <f>CONCATENATE(SUM('Разделы 9, 10, 11'!C13:C13),"&gt;=",SUM('Разделы 9, 10, 11'!F13:F13))</f>
        <v>0&gt;=0</v>
      </c>
    </row>
    <row r="516" spans="1:5" ht="25.5">
      <c r="A516" s="349">
        <f>IF((SUM('Разделы 9, 10, 11'!C14:C14)&gt;=SUM('Разделы 9, 10, 11'!F14:F14)),"","Неверно!")</f>
      </c>
      <c r="B516" s="351" t="s">
        <v>2084</v>
      </c>
      <c r="C516" s="344" t="s">
        <v>2089</v>
      </c>
      <c r="D516" s="344" t="s">
        <v>1450</v>
      </c>
      <c r="E516" s="344" t="str">
        <f>CONCATENATE(SUM('Разделы 9, 10, 11'!C14:C14),"&gt;=",SUM('Разделы 9, 10, 11'!F14:F14))</f>
        <v>0&gt;=0</v>
      </c>
    </row>
    <row r="517" spans="1:5" ht="25.5">
      <c r="A517" s="349">
        <f>IF((SUM('Разделы 9, 10, 11'!C15:C15)&gt;=SUM('Разделы 9, 10, 11'!F15:F15)),"","Неверно!")</f>
      </c>
      <c r="B517" s="351" t="s">
        <v>2084</v>
      </c>
      <c r="C517" s="344" t="s">
        <v>2090</v>
      </c>
      <c r="D517" s="344" t="s">
        <v>1450</v>
      </c>
      <c r="E517" s="344" t="str">
        <f>CONCATENATE(SUM('Разделы 9, 10, 11'!C15:C15),"&gt;=",SUM('Разделы 9, 10, 11'!F15:F15))</f>
        <v>0&gt;=0</v>
      </c>
    </row>
    <row r="518" spans="1:5" ht="25.5">
      <c r="A518" s="349">
        <f>IF((SUM('Разделы 9, 10, 11'!C16:C16)&gt;=SUM('Разделы 9, 10, 11'!F16:F16)),"","Неверно!")</f>
      </c>
      <c r="B518" s="351" t="s">
        <v>2084</v>
      </c>
      <c r="C518" s="344" t="s">
        <v>2091</v>
      </c>
      <c r="D518" s="344" t="s">
        <v>1450</v>
      </c>
      <c r="E518" s="344" t="str">
        <f>CONCATENATE(SUM('Разделы 9, 10, 11'!C16:C16),"&gt;=",SUM('Разделы 9, 10, 11'!F16:F16))</f>
        <v>0&gt;=0</v>
      </c>
    </row>
    <row r="519" spans="1:5" ht="25.5">
      <c r="A519" s="349">
        <f>IF((SUM('Разделы 9, 10, 11'!C17:C17)&gt;=SUM('Разделы 9, 10, 11'!F17:F17)),"","Неверно!")</f>
      </c>
      <c r="B519" s="351" t="s">
        <v>2084</v>
      </c>
      <c r="C519" s="344" t="s">
        <v>2092</v>
      </c>
      <c r="D519" s="344" t="s">
        <v>1450</v>
      </c>
      <c r="E519" s="344" t="str">
        <f>CONCATENATE(SUM('Разделы 9, 10, 11'!C17:C17),"&gt;=",SUM('Разделы 9, 10, 11'!F17:F17))</f>
        <v>0&gt;=0</v>
      </c>
    </row>
    <row r="520" spans="1:5" ht="25.5">
      <c r="A520" s="349">
        <f>IF((SUM('Разделы 9, 10, 11'!C18:C18)&gt;=SUM('Разделы 9, 10, 11'!F18:F18)),"","Неверно!")</f>
      </c>
      <c r="B520" s="351" t="s">
        <v>2084</v>
      </c>
      <c r="C520" s="344" t="s">
        <v>2093</v>
      </c>
      <c r="D520" s="344" t="s">
        <v>1450</v>
      </c>
      <c r="E520" s="344" t="str">
        <f>CONCATENATE(SUM('Разделы 9, 10, 11'!C18:C18),"&gt;=",SUM('Разделы 9, 10, 11'!F18:F18))</f>
        <v>0&gt;=0</v>
      </c>
    </row>
    <row r="521" spans="1:5" ht="25.5">
      <c r="A521" s="349">
        <f>IF((SUM('Разделы 9, 10, 11'!C19:C19)&gt;=SUM('Разделы 9, 10, 11'!F19:F19)),"","Неверно!")</f>
      </c>
      <c r="B521" s="351" t="s">
        <v>2084</v>
      </c>
      <c r="C521" s="344" t="s">
        <v>2094</v>
      </c>
      <c r="D521" s="344" t="s">
        <v>1450</v>
      </c>
      <c r="E521" s="344" t="str">
        <f>CONCATENATE(SUM('Разделы 9, 10, 11'!C19:C19),"&gt;=",SUM('Разделы 9, 10, 11'!F19:F19))</f>
        <v>0&gt;=0</v>
      </c>
    </row>
    <row r="522" spans="1:5" ht="38.25">
      <c r="A522" s="349">
        <f>IF((SUM('Разделы 12, 13, 14'!C8:C9)&lt;=SUM('Раздел 1'!M44:M44)),"","Неверно!")</f>
      </c>
      <c r="B522" s="351" t="s">
        <v>2095</v>
      </c>
      <c r="C522" s="344" t="s">
        <v>2096</v>
      </c>
      <c r="D522" s="344" t="s">
        <v>1470</v>
      </c>
      <c r="E522" s="344" t="str">
        <f>CONCATENATE(SUM('Разделы 12, 13, 14'!C8:C9),"&lt;=",SUM('Раздел 1'!M44:M44))</f>
        <v>0&lt;=10</v>
      </c>
    </row>
    <row r="523" spans="1:5" ht="25.5">
      <c r="A523" s="349">
        <f>IF((SUM('Разделы 2, 3, 5'!E15:E16)&lt;=SUM('Разделы 2, 3, 5'!E14:E14)),"","Неверно!")</f>
      </c>
      <c r="B523" s="351" t="s">
        <v>2097</v>
      </c>
      <c r="C523" s="344" t="s">
        <v>2098</v>
      </c>
      <c r="D523" s="344" t="s">
        <v>263</v>
      </c>
      <c r="E523" s="344" t="str">
        <f>CONCATENATE(SUM('Разделы 2, 3, 5'!E15:E16),"&lt;=",SUM('Разделы 2, 3, 5'!E14:E14))</f>
        <v>0&lt;=0</v>
      </c>
    </row>
    <row r="524" spans="1:5" ht="25.5">
      <c r="A524" s="349">
        <f>IF((SUM('Разделы 2, 3, 5'!F15:F16)&lt;=SUM('Разделы 2, 3, 5'!F14:F14)),"","Неверно!")</f>
      </c>
      <c r="B524" s="351" t="s">
        <v>2097</v>
      </c>
      <c r="C524" s="344" t="s">
        <v>2099</v>
      </c>
      <c r="D524" s="344" t="s">
        <v>263</v>
      </c>
      <c r="E524" s="344" t="str">
        <f>CONCATENATE(SUM('Разделы 2, 3, 5'!F15:F16),"&lt;=",SUM('Разделы 2, 3, 5'!F14:F14))</f>
        <v>0&lt;=0</v>
      </c>
    </row>
    <row r="525" spans="1:5" ht="25.5">
      <c r="A525" s="349">
        <f>IF((SUM('Разделы 9, 10, 11'!C11:C11)&gt;=SUM('Разделы 9, 10, 11'!C16:C16)),"","Неверно!")</f>
      </c>
      <c r="B525" s="351" t="s">
        <v>2100</v>
      </c>
      <c r="C525" s="344" t="s">
        <v>2101</v>
      </c>
      <c r="D525" s="344" t="s">
        <v>1478</v>
      </c>
      <c r="E525" s="344" t="str">
        <f>CONCATENATE(SUM('Разделы 9, 10, 11'!C11:C11),"&gt;=",SUM('Разделы 9, 10, 11'!C16:C16))</f>
        <v>0&gt;=0</v>
      </c>
    </row>
    <row r="526" spans="1:5" ht="25.5">
      <c r="A526" s="349">
        <f>IF((SUM('Разделы 9, 10, 11'!L11:L11)&gt;=SUM('Разделы 9, 10, 11'!L16:L16)),"","Неверно!")</f>
      </c>
      <c r="B526" s="351" t="s">
        <v>2100</v>
      </c>
      <c r="C526" s="344" t="s">
        <v>2102</v>
      </c>
      <c r="D526" s="344" t="s">
        <v>1478</v>
      </c>
      <c r="E526" s="344" t="str">
        <f>CONCATENATE(SUM('Разделы 9, 10, 11'!L11:L11),"&gt;=",SUM('Разделы 9, 10, 11'!L16:L16))</f>
        <v>0&gt;=0</v>
      </c>
    </row>
    <row r="527" spans="1:5" ht="25.5">
      <c r="A527" s="349">
        <f>IF((SUM('Разделы 9, 10, 11'!M11:M11)&gt;=SUM('Разделы 9, 10, 11'!M16:M16)),"","Неверно!")</f>
      </c>
      <c r="B527" s="351" t="s">
        <v>2100</v>
      </c>
      <c r="C527" s="344" t="s">
        <v>2103</v>
      </c>
      <c r="D527" s="344" t="s">
        <v>1478</v>
      </c>
      <c r="E527" s="344" t="str">
        <f>CONCATENATE(SUM('Разделы 9, 10, 11'!M11:M11),"&gt;=",SUM('Разделы 9, 10, 11'!M16:M16))</f>
        <v>0&gt;=0</v>
      </c>
    </row>
    <row r="528" spans="1:5" ht="25.5">
      <c r="A528" s="349">
        <f>IF((SUM('Разделы 9, 10, 11'!N11:N11)&gt;=SUM('Разделы 9, 10, 11'!N16:N16)),"","Неверно!")</f>
      </c>
      <c r="B528" s="351" t="s">
        <v>2100</v>
      </c>
      <c r="C528" s="344" t="s">
        <v>2104</v>
      </c>
      <c r="D528" s="344" t="s">
        <v>1478</v>
      </c>
      <c r="E528" s="344" t="str">
        <f>CONCATENATE(SUM('Разделы 9, 10, 11'!N11:N11),"&gt;=",SUM('Разделы 9, 10, 11'!N16:N16))</f>
        <v>0&gt;=0</v>
      </c>
    </row>
    <row r="529" spans="1:5" ht="25.5">
      <c r="A529" s="349">
        <f>IF((SUM('Разделы 9, 10, 11'!D11:D11)&gt;=SUM('Разделы 9, 10, 11'!D16:D16)),"","Неверно!")</f>
      </c>
      <c r="B529" s="351" t="s">
        <v>2100</v>
      </c>
      <c r="C529" s="344" t="s">
        <v>2105</v>
      </c>
      <c r="D529" s="344" t="s">
        <v>1478</v>
      </c>
      <c r="E529" s="344" t="str">
        <f>CONCATENATE(SUM('Разделы 9, 10, 11'!D11:D11),"&gt;=",SUM('Разделы 9, 10, 11'!D16:D16))</f>
        <v>0&gt;=0</v>
      </c>
    </row>
    <row r="530" spans="1:5" ht="25.5">
      <c r="A530" s="349">
        <f>IF((SUM('Разделы 9, 10, 11'!E11:E11)&gt;=SUM('Разделы 9, 10, 11'!E16:E16)),"","Неверно!")</f>
      </c>
      <c r="B530" s="351" t="s">
        <v>2100</v>
      </c>
      <c r="C530" s="344" t="s">
        <v>2106</v>
      </c>
      <c r="D530" s="344" t="s">
        <v>1478</v>
      </c>
      <c r="E530" s="344" t="str">
        <f>CONCATENATE(SUM('Разделы 9, 10, 11'!E11:E11),"&gt;=",SUM('Разделы 9, 10, 11'!E16:E16))</f>
        <v>0&gt;=0</v>
      </c>
    </row>
    <row r="531" spans="1:5" ht="25.5">
      <c r="A531" s="349">
        <f>IF((SUM('Разделы 9, 10, 11'!F11:F11)&gt;=SUM('Разделы 9, 10, 11'!F16:F16)),"","Неверно!")</f>
      </c>
      <c r="B531" s="351" t="s">
        <v>2100</v>
      </c>
      <c r="C531" s="344" t="s">
        <v>2107</v>
      </c>
      <c r="D531" s="344" t="s">
        <v>1478</v>
      </c>
      <c r="E531" s="344" t="str">
        <f>CONCATENATE(SUM('Разделы 9, 10, 11'!F11:F11),"&gt;=",SUM('Разделы 9, 10, 11'!F16:F16))</f>
        <v>0&gt;=0</v>
      </c>
    </row>
    <row r="532" spans="1:5" ht="25.5">
      <c r="A532" s="349">
        <f>IF((SUM('Разделы 9, 10, 11'!G11:G11)&gt;=SUM('Разделы 9, 10, 11'!G16:G16)),"","Неверно!")</f>
      </c>
      <c r="B532" s="351" t="s">
        <v>2100</v>
      </c>
      <c r="C532" s="344" t="s">
        <v>2108</v>
      </c>
      <c r="D532" s="344" t="s">
        <v>1478</v>
      </c>
      <c r="E532" s="344" t="str">
        <f>CONCATENATE(SUM('Разделы 9, 10, 11'!G11:G11),"&gt;=",SUM('Разделы 9, 10, 11'!G16:G16))</f>
        <v>0&gt;=0</v>
      </c>
    </row>
    <row r="533" spans="1:5" ht="25.5">
      <c r="A533" s="349">
        <f>IF((SUM('Разделы 9, 10, 11'!H11:H11)&gt;=SUM('Разделы 9, 10, 11'!H16:H16)),"","Неверно!")</f>
      </c>
      <c r="B533" s="351" t="s">
        <v>2100</v>
      </c>
      <c r="C533" s="344" t="s">
        <v>2109</v>
      </c>
      <c r="D533" s="344" t="s">
        <v>1478</v>
      </c>
      <c r="E533" s="344" t="str">
        <f>CONCATENATE(SUM('Разделы 9, 10, 11'!H11:H11),"&gt;=",SUM('Разделы 9, 10, 11'!H16:H16))</f>
        <v>0&gt;=0</v>
      </c>
    </row>
    <row r="534" spans="1:5" ht="25.5">
      <c r="A534" s="349">
        <f>IF((SUM('Разделы 9, 10, 11'!I11:I11)&gt;=SUM('Разделы 9, 10, 11'!I16:I16)),"","Неверно!")</f>
      </c>
      <c r="B534" s="351" t="s">
        <v>2100</v>
      </c>
      <c r="C534" s="344" t="s">
        <v>2110</v>
      </c>
      <c r="D534" s="344" t="s">
        <v>1478</v>
      </c>
      <c r="E534" s="344" t="str">
        <f>CONCATENATE(SUM('Разделы 9, 10, 11'!I11:I11),"&gt;=",SUM('Разделы 9, 10, 11'!I16:I16))</f>
        <v>0&gt;=0</v>
      </c>
    </row>
    <row r="535" spans="1:5" ht="25.5">
      <c r="A535" s="349">
        <f>IF((SUM('Разделы 9, 10, 11'!J11:J11)&gt;=SUM('Разделы 9, 10, 11'!J16:J16)),"","Неверно!")</f>
      </c>
      <c r="B535" s="351" t="s">
        <v>2100</v>
      </c>
      <c r="C535" s="344" t="s">
        <v>2111</v>
      </c>
      <c r="D535" s="344" t="s">
        <v>1478</v>
      </c>
      <c r="E535" s="344" t="str">
        <f>CONCATENATE(SUM('Разделы 9, 10, 11'!J11:J11),"&gt;=",SUM('Разделы 9, 10, 11'!J16:J16))</f>
        <v>0&gt;=0</v>
      </c>
    </row>
    <row r="536" spans="1:5" ht="25.5">
      <c r="A536" s="349">
        <f>IF((SUM('Разделы 9, 10, 11'!K11:K11)&gt;=SUM('Разделы 9, 10, 11'!K16:K16)),"","Неверно!")</f>
      </c>
      <c r="B536" s="351" t="s">
        <v>2100</v>
      </c>
      <c r="C536" s="344" t="s">
        <v>2112</v>
      </c>
      <c r="D536" s="344" t="s">
        <v>1478</v>
      </c>
      <c r="E536" s="344" t="str">
        <f>CONCATENATE(SUM('Разделы 9, 10, 11'!K11:K11),"&gt;=",SUM('Разделы 9, 10, 11'!K16:K16))</f>
        <v>0&gt;=0</v>
      </c>
    </row>
    <row r="537" spans="1:5" ht="63.75">
      <c r="A537" s="349">
        <f>IF((SUM('Разделы 2, 3, 5'!E18:E18)&lt;=SUM('Разделы 2, 3, 5'!E17:E17)),"","Неверно!")</f>
      </c>
      <c r="B537" s="351" t="s">
        <v>2113</v>
      </c>
      <c r="C537" s="344" t="s">
        <v>2114</v>
      </c>
      <c r="D537" s="344" t="s">
        <v>1431</v>
      </c>
      <c r="E537" s="344" t="str">
        <f>CONCATENATE(SUM('Разделы 2, 3, 5'!E18:E18),"&lt;=",SUM('Разделы 2, 3, 5'!E17:E17))</f>
        <v>0&lt;=0</v>
      </c>
    </row>
    <row r="538" spans="1:5" ht="51">
      <c r="A538" s="349">
        <f>IF((SUM('Раздел 1'!X49:X49)+SUM('Раздел 1'!AA49:AA49)=SUM('Раздел 1'!H49:I49)),"","Неверно!")</f>
      </c>
      <c r="B538" s="351" t="s">
        <v>2115</v>
      </c>
      <c r="C538" s="344" t="s">
        <v>2116</v>
      </c>
      <c r="D538" s="344" t="s">
        <v>1411</v>
      </c>
      <c r="E538" s="344" t="str">
        <f>CONCATENATE(SUM('Раздел 1'!X49:X49),"+",SUM('Раздел 1'!AA49:AA49),"=",SUM('Раздел 1'!H49:I49))</f>
        <v>0+0=0</v>
      </c>
    </row>
    <row r="539" spans="1:5" ht="63.75">
      <c r="A539" s="349">
        <f>IF((SUM('Раздел 4'!E20:E20)=SUM('Раздел 4'!G20:G20)),"","Неверно!")</f>
      </c>
      <c r="B539" s="351" t="s">
        <v>2117</v>
      </c>
      <c r="C539" s="344" t="s">
        <v>2118</v>
      </c>
      <c r="D539" s="344" t="s">
        <v>262</v>
      </c>
      <c r="E539" s="344" t="str">
        <f>CONCATENATE(SUM('Раздел 4'!E20:E20),"=",SUM('Раздел 4'!G20:G20))</f>
        <v>0=0</v>
      </c>
    </row>
    <row r="540" spans="1:5" ht="51">
      <c r="A540" s="349">
        <f>IF((SUM('Разделы 6, 7, 8'!C8:D16)=SUM('Разделы 6, 7, 8'!E8:E16)+SUM('Разделы 6, 7, 8'!I8:I16)),"","Неверно!")</f>
      </c>
      <c r="B540" s="351" t="s">
        <v>2119</v>
      </c>
      <c r="C540" s="344" t="s">
        <v>2120</v>
      </c>
      <c r="D540" s="344" t="s">
        <v>1493</v>
      </c>
      <c r="E540" s="344" t="str">
        <f>CONCATENATE(SUM('Разделы 6, 7, 8'!C8:D16),"=",SUM('Разделы 6, 7, 8'!E8:E16),"+",SUM('Разделы 6, 7, 8'!I8:I16))</f>
        <v>0=0+0</v>
      </c>
    </row>
    <row r="541" spans="1:5" ht="38.25">
      <c r="A541" s="349">
        <f>IF((SUM('Разделы 2, 3, 5'!E25:E25)&lt;=SUM('Раздел 1'!Q44:Q44)),"","Неверно!")</f>
      </c>
      <c r="B541" s="351" t="s">
        <v>2121</v>
      </c>
      <c r="C541" s="344" t="s">
        <v>2122</v>
      </c>
      <c r="D541" s="344" t="s">
        <v>1415</v>
      </c>
      <c r="E541" s="344" t="str">
        <f>CONCATENATE(SUM('Разделы 2, 3, 5'!E25:E25),"&lt;=",SUM('Раздел 1'!Q44:Q44))</f>
        <v>5&lt;=13</v>
      </c>
    </row>
    <row r="542" spans="1:5" ht="25.5">
      <c r="A542" s="349">
        <f>IF((SUM('Разделы 9, 10, 11'!C11:C11)&gt;=SUM('Разделы 9, 10, 11'!E11:E11)),"","Неверно!")</f>
      </c>
      <c r="B542" s="351" t="s">
        <v>2123</v>
      </c>
      <c r="C542" s="344" t="s">
        <v>2124</v>
      </c>
      <c r="D542" s="344" t="s">
        <v>1425</v>
      </c>
      <c r="E542" s="344" t="str">
        <f>CONCATENATE(SUM('Разделы 9, 10, 11'!C11:C11),"&gt;=",SUM('Разделы 9, 10, 11'!E11:E11))</f>
        <v>0&gt;=0</v>
      </c>
    </row>
    <row r="543" spans="1:5" ht="25.5">
      <c r="A543" s="349">
        <f>IF((SUM('Разделы 9, 10, 11'!C20:C20)&gt;=SUM('Разделы 9, 10, 11'!E20:E20)),"","Неверно!")</f>
      </c>
      <c r="B543" s="351" t="s">
        <v>2123</v>
      </c>
      <c r="C543" s="344" t="s">
        <v>2125</v>
      </c>
      <c r="D543" s="344" t="s">
        <v>1425</v>
      </c>
      <c r="E543" s="344" t="str">
        <f>CONCATENATE(SUM('Разделы 9, 10, 11'!C20:C20),"&gt;=",SUM('Разделы 9, 10, 11'!E20:E20))</f>
        <v>0&gt;=0</v>
      </c>
    </row>
    <row r="544" spans="1:5" ht="25.5">
      <c r="A544" s="349">
        <f>IF((SUM('Разделы 9, 10, 11'!C12:C12)&gt;=SUM('Разделы 9, 10, 11'!E12:E12)),"","Неверно!")</f>
      </c>
      <c r="B544" s="351" t="s">
        <v>2123</v>
      </c>
      <c r="C544" s="344" t="s">
        <v>2126</v>
      </c>
      <c r="D544" s="344" t="s">
        <v>1425</v>
      </c>
      <c r="E544" s="344" t="str">
        <f>CONCATENATE(SUM('Разделы 9, 10, 11'!C12:C12),"&gt;=",SUM('Разделы 9, 10, 11'!E12:E12))</f>
        <v>0&gt;=0</v>
      </c>
    </row>
    <row r="545" spans="1:5" ht="25.5">
      <c r="A545" s="349">
        <f>IF((SUM('Разделы 9, 10, 11'!C13:C13)&gt;=SUM('Разделы 9, 10, 11'!E13:E13)),"","Неверно!")</f>
      </c>
      <c r="B545" s="351" t="s">
        <v>2123</v>
      </c>
      <c r="C545" s="344" t="s">
        <v>2127</v>
      </c>
      <c r="D545" s="344" t="s">
        <v>1425</v>
      </c>
      <c r="E545" s="344" t="str">
        <f>CONCATENATE(SUM('Разделы 9, 10, 11'!C13:C13),"&gt;=",SUM('Разделы 9, 10, 11'!E13:E13))</f>
        <v>0&gt;=0</v>
      </c>
    </row>
    <row r="546" spans="1:5" ht="25.5">
      <c r="A546" s="349">
        <f>IF((SUM('Разделы 9, 10, 11'!C14:C14)&gt;=SUM('Разделы 9, 10, 11'!E14:E14)),"","Неверно!")</f>
      </c>
      <c r="B546" s="351" t="s">
        <v>2123</v>
      </c>
      <c r="C546" s="344" t="s">
        <v>2128</v>
      </c>
      <c r="D546" s="344" t="s">
        <v>1425</v>
      </c>
      <c r="E546" s="344" t="str">
        <f>CONCATENATE(SUM('Разделы 9, 10, 11'!C14:C14),"&gt;=",SUM('Разделы 9, 10, 11'!E14:E14))</f>
        <v>0&gt;=0</v>
      </c>
    </row>
    <row r="547" spans="1:5" ht="25.5">
      <c r="A547" s="349">
        <f>IF((SUM('Разделы 9, 10, 11'!C15:C15)&gt;=SUM('Разделы 9, 10, 11'!E15:E15)),"","Неверно!")</f>
      </c>
      <c r="B547" s="351" t="s">
        <v>2123</v>
      </c>
      <c r="C547" s="344" t="s">
        <v>2129</v>
      </c>
      <c r="D547" s="344" t="s">
        <v>1425</v>
      </c>
      <c r="E547" s="344" t="str">
        <f>CONCATENATE(SUM('Разделы 9, 10, 11'!C15:C15),"&gt;=",SUM('Разделы 9, 10, 11'!E15:E15))</f>
        <v>0&gt;=0</v>
      </c>
    </row>
    <row r="548" spans="1:5" ht="25.5">
      <c r="A548" s="349">
        <f>IF((SUM('Разделы 9, 10, 11'!C16:C16)&gt;=SUM('Разделы 9, 10, 11'!E16:E16)),"","Неверно!")</f>
      </c>
      <c r="B548" s="351" t="s">
        <v>2123</v>
      </c>
      <c r="C548" s="344" t="s">
        <v>2130</v>
      </c>
      <c r="D548" s="344" t="s">
        <v>1425</v>
      </c>
      <c r="E548" s="344" t="str">
        <f>CONCATENATE(SUM('Разделы 9, 10, 11'!C16:C16),"&gt;=",SUM('Разделы 9, 10, 11'!E16:E16))</f>
        <v>0&gt;=0</v>
      </c>
    </row>
    <row r="549" spans="1:5" ht="25.5">
      <c r="A549" s="349">
        <f>IF((SUM('Разделы 9, 10, 11'!C17:C17)&gt;=SUM('Разделы 9, 10, 11'!E17:E17)),"","Неверно!")</f>
      </c>
      <c r="B549" s="351" t="s">
        <v>2123</v>
      </c>
      <c r="C549" s="344" t="s">
        <v>2131</v>
      </c>
      <c r="D549" s="344" t="s">
        <v>1425</v>
      </c>
      <c r="E549" s="344" t="str">
        <f>CONCATENATE(SUM('Разделы 9, 10, 11'!C17:C17),"&gt;=",SUM('Разделы 9, 10, 11'!E17:E17))</f>
        <v>0&gt;=0</v>
      </c>
    </row>
    <row r="550" spans="1:5" ht="25.5">
      <c r="A550" s="349">
        <f>IF((SUM('Разделы 9, 10, 11'!C18:C18)&gt;=SUM('Разделы 9, 10, 11'!E18:E18)),"","Неверно!")</f>
      </c>
      <c r="B550" s="351" t="s">
        <v>2123</v>
      </c>
      <c r="C550" s="344" t="s">
        <v>2132</v>
      </c>
      <c r="D550" s="344" t="s">
        <v>1425</v>
      </c>
      <c r="E550" s="344" t="str">
        <f>CONCATENATE(SUM('Разделы 9, 10, 11'!C18:C18),"&gt;=",SUM('Разделы 9, 10, 11'!E18:E18))</f>
        <v>0&gt;=0</v>
      </c>
    </row>
    <row r="551" spans="1:5" ht="25.5">
      <c r="A551" s="349">
        <f>IF((SUM('Разделы 9, 10, 11'!C19:C19)&gt;=SUM('Разделы 9, 10, 11'!E19:E19)),"","Неверно!")</f>
      </c>
      <c r="B551" s="351" t="s">
        <v>2123</v>
      </c>
      <c r="C551" s="344" t="s">
        <v>2133</v>
      </c>
      <c r="D551" s="344" t="s">
        <v>1425</v>
      </c>
      <c r="E551" s="344" t="str">
        <f>CONCATENATE(SUM('Разделы 9, 10, 11'!C19:C19),"&gt;=",SUM('Разделы 9, 10, 11'!E19:E19))</f>
        <v>0&gt;=0</v>
      </c>
    </row>
    <row r="552" spans="1:5" ht="25.5">
      <c r="A552" s="349">
        <f>IF((SUM('Разделы 9, 10, 11'!C29:C29)&gt;=SUM('Разделы 9, 10, 11'!I29:I29)),"","Неверно!")</f>
      </c>
      <c r="B552" s="351" t="s">
        <v>2134</v>
      </c>
      <c r="C552" s="344" t="s">
        <v>2135</v>
      </c>
      <c r="D552" s="344" t="s">
        <v>1432</v>
      </c>
      <c r="E552" s="344" t="str">
        <f>CONCATENATE(SUM('Разделы 9, 10, 11'!C29:C29),"&gt;=",SUM('Разделы 9, 10, 11'!I29:I29))</f>
        <v>7&gt;=0</v>
      </c>
    </row>
    <row r="553" spans="1:5" ht="25.5">
      <c r="A553" s="349">
        <f>IF((SUM('Разделы 9, 10, 11'!C30:C30)&gt;=SUM('Разделы 9, 10, 11'!I30:I30)),"","Неверно!")</f>
      </c>
      <c r="B553" s="351" t="s">
        <v>2134</v>
      </c>
      <c r="C553" s="344" t="s">
        <v>2136</v>
      </c>
      <c r="D553" s="344" t="s">
        <v>1432</v>
      </c>
      <c r="E553" s="344" t="str">
        <f>CONCATENATE(SUM('Разделы 9, 10, 11'!C30:C30),"&gt;=",SUM('Разделы 9, 10, 11'!I30:I30))</f>
        <v>5&gt;=0</v>
      </c>
    </row>
    <row r="554" spans="1:5" ht="25.5">
      <c r="A554" s="349">
        <f>IF((SUM('Разделы 9, 10, 11'!C31:C31)&gt;=SUM('Разделы 9, 10, 11'!I31:I31)),"","Неверно!")</f>
      </c>
      <c r="B554" s="351" t="s">
        <v>2134</v>
      </c>
      <c r="C554" s="344" t="s">
        <v>2137</v>
      </c>
      <c r="D554" s="344" t="s">
        <v>1432</v>
      </c>
      <c r="E554" s="344" t="str">
        <f>CONCATENATE(SUM('Разделы 9, 10, 11'!C31:C31),"&gt;=",SUM('Разделы 9, 10, 11'!I31:I31))</f>
        <v>2&gt;=0</v>
      </c>
    </row>
    <row r="555" spans="1:5" ht="25.5">
      <c r="A555" s="349">
        <f>IF((SUM('Разделы 9, 10, 11'!C32:C32)&gt;=SUM('Разделы 9, 10, 11'!I32:I32)),"","Неверно!")</f>
      </c>
      <c r="B555" s="351" t="s">
        <v>2134</v>
      </c>
      <c r="C555" s="344" t="s">
        <v>2138</v>
      </c>
      <c r="D555" s="344" t="s">
        <v>1432</v>
      </c>
      <c r="E555" s="344" t="str">
        <f>CONCATENATE(SUM('Разделы 9, 10, 11'!C32:C32),"&gt;=",SUM('Разделы 9, 10, 11'!I32:I32))</f>
        <v>0&gt;=0</v>
      </c>
    </row>
    <row r="556" spans="1:5" ht="25.5">
      <c r="A556" s="349">
        <f>IF((SUM('Разделы 9, 10, 11'!C33:C33)&gt;=SUM('Разделы 9, 10, 11'!I33:I33)),"","Неверно!")</f>
      </c>
      <c r="B556" s="351" t="s">
        <v>2134</v>
      </c>
      <c r="C556" s="344" t="s">
        <v>2139</v>
      </c>
      <c r="D556" s="344" t="s">
        <v>1432</v>
      </c>
      <c r="E556" s="344" t="str">
        <f>CONCATENATE(SUM('Разделы 9, 10, 11'!C33:C33),"&gt;=",SUM('Разделы 9, 10, 11'!I33:I33))</f>
        <v>0&gt;=0</v>
      </c>
    </row>
    <row r="557" spans="1:5" ht="25.5">
      <c r="A557" s="349">
        <f>IF((SUM('Разделы 9, 10, 11'!C34:C34)&gt;=SUM('Разделы 9, 10, 11'!I34:I34)),"","Неверно!")</f>
      </c>
      <c r="B557" s="351" t="s">
        <v>2134</v>
      </c>
      <c r="C557" s="344" t="s">
        <v>2140</v>
      </c>
      <c r="D557" s="344" t="s">
        <v>1432</v>
      </c>
      <c r="E557" s="344" t="str">
        <f>CONCATENATE(SUM('Разделы 9, 10, 11'!C34:C34),"&gt;=",SUM('Разделы 9, 10, 11'!I34:I34))</f>
        <v>1&gt;=0</v>
      </c>
    </row>
    <row r="558" spans="1:5" ht="25.5">
      <c r="A558" s="349">
        <f>IF((SUM('Разделы 9, 10, 11'!C35:C35)&gt;=SUM('Разделы 9, 10, 11'!I35:I35)),"","Неверно!")</f>
      </c>
      <c r="B558" s="351" t="s">
        <v>2134</v>
      </c>
      <c r="C558" s="344" t="s">
        <v>2141</v>
      </c>
      <c r="D558" s="344" t="s">
        <v>1432</v>
      </c>
      <c r="E558" s="344" t="str">
        <f>CONCATENATE(SUM('Разделы 9, 10, 11'!C35:C35),"&gt;=",SUM('Разделы 9, 10, 11'!I35:I35))</f>
        <v>0&gt;=0</v>
      </c>
    </row>
    <row r="559" spans="1:5" ht="25.5">
      <c r="A559" s="349">
        <f>IF((SUM('Разделы 9, 10, 11'!C36:C36)&gt;=SUM('Разделы 9, 10, 11'!I36:I36)),"","Неверно!")</f>
      </c>
      <c r="B559" s="351" t="s">
        <v>2134</v>
      </c>
      <c r="C559" s="344" t="s">
        <v>2142</v>
      </c>
      <c r="D559" s="344" t="s">
        <v>1432</v>
      </c>
      <c r="E559" s="344" t="str">
        <f>CONCATENATE(SUM('Разделы 9, 10, 11'!C36:C36),"&gt;=",SUM('Разделы 9, 10, 11'!I36:I36))</f>
        <v>0&gt;=0</v>
      </c>
    </row>
    <row r="560" spans="1:5" ht="25.5">
      <c r="A560" s="349">
        <f>IF((SUM('Разделы 9, 10, 11'!C37:C37)&gt;=SUM('Разделы 9, 10, 11'!I37:I37)),"","Неверно!")</f>
      </c>
      <c r="B560" s="351" t="s">
        <v>2134</v>
      </c>
      <c r="C560" s="344" t="s">
        <v>2143</v>
      </c>
      <c r="D560" s="344" t="s">
        <v>1432</v>
      </c>
      <c r="E560" s="344" t="str">
        <f>CONCATENATE(SUM('Разделы 9, 10, 11'!C37:C37),"&gt;=",SUM('Разделы 9, 10, 11'!I37:I37))</f>
        <v>0&gt;=0</v>
      </c>
    </row>
    <row r="561" spans="1:5" ht="38.25">
      <c r="A561" s="349">
        <f>IF((SUM('Раздел 1'!M10:M10)=SUM('Раздел 1'!H10:L10)),"","Неверно!")</f>
      </c>
      <c r="B561" s="351" t="s">
        <v>2144</v>
      </c>
      <c r="C561" s="344" t="s">
        <v>2145</v>
      </c>
      <c r="D561" s="344" t="s">
        <v>1439</v>
      </c>
      <c r="E561" s="344" t="str">
        <f>CONCATENATE(SUM('Раздел 1'!M10:M10),"=",SUM('Раздел 1'!H10:L10))</f>
        <v>5=5</v>
      </c>
    </row>
    <row r="562" spans="1:5" ht="38.25">
      <c r="A562" s="349">
        <f>IF((SUM('Раздел 1'!M19:M19)=SUM('Раздел 1'!H19:L19)),"","Неверно!")</f>
      </c>
      <c r="B562" s="351" t="s">
        <v>2144</v>
      </c>
      <c r="C562" s="344" t="s">
        <v>2146</v>
      </c>
      <c r="D562" s="344" t="s">
        <v>1439</v>
      </c>
      <c r="E562" s="344" t="str">
        <f>CONCATENATE(SUM('Раздел 1'!M19:M19),"=",SUM('Раздел 1'!H19:L19))</f>
        <v>0=0</v>
      </c>
    </row>
    <row r="563" spans="1:5" ht="38.25">
      <c r="A563" s="349">
        <f>IF((SUM('Раздел 1'!M20:M20)=SUM('Раздел 1'!H20:L20)),"","Неверно!")</f>
      </c>
      <c r="B563" s="351" t="s">
        <v>2144</v>
      </c>
      <c r="C563" s="344" t="s">
        <v>2147</v>
      </c>
      <c r="D563" s="344" t="s">
        <v>1439</v>
      </c>
      <c r="E563" s="344" t="str">
        <f>CONCATENATE(SUM('Раздел 1'!M20:M20),"=",SUM('Раздел 1'!H20:L20))</f>
        <v>0=0</v>
      </c>
    </row>
    <row r="564" spans="1:5" ht="38.25">
      <c r="A564" s="349">
        <f>IF((SUM('Раздел 1'!M21:M21)=SUM('Раздел 1'!H21:L21)),"","Неверно!")</f>
      </c>
      <c r="B564" s="351" t="s">
        <v>2144</v>
      </c>
      <c r="C564" s="344" t="s">
        <v>2148</v>
      </c>
      <c r="D564" s="344" t="s">
        <v>1439</v>
      </c>
      <c r="E564" s="344" t="str">
        <f>CONCATENATE(SUM('Раздел 1'!M21:M21),"=",SUM('Раздел 1'!H21:L21))</f>
        <v>0=0</v>
      </c>
    </row>
    <row r="565" spans="1:5" ht="38.25">
      <c r="A565" s="349">
        <f>IF((SUM('Раздел 1'!M22:M22)=SUM('Раздел 1'!H22:L22)),"","Неверно!")</f>
      </c>
      <c r="B565" s="351" t="s">
        <v>2144</v>
      </c>
      <c r="C565" s="344" t="s">
        <v>2149</v>
      </c>
      <c r="D565" s="344" t="s">
        <v>1439</v>
      </c>
      <c r="E565" s="344" t="str">
        <f>CONCATENATE(SUM('Раздел 1'!M22:M22),"=",SUM('Раздел 1'!H22:L22))</f>
        <v>0=0</v>
      </c>
    </row>
    <row r="566" spans="1:5" ht="38.25">
      <c r="A566" s="349">
        <f>IF((SUM('Раздел 1'!M23:M23)=SUM('Раздел 1'!H23:L23)),"","Неверно!")</f>
      </c>
      <c r="B566" s="351" t="s">
        <v>2144</v>
      </c>
      <c r="C566" s="344" t="s">
        <v>2150</v>
      </c>
      <c r="D566" s="344" t="s">
        <v>1439</v>
      </c>
      <c r="E566" s="344" t="str">
        <f>CONCATENATE(SUM('Раздел 1'!M23:M23),"=",SUM('Раздел 1'!H23:L23))</f>
        <v>0=0</v>
      </c>
    </row>
    <row r="567" spans="1:5" ht="38.25">
      <c r="A567" s="349">
        <f>IF((SUM('Раздел 1'!M24:M24)=SUM('Раздел 1'!H24:L24)),"","Неверно!")</f>
      </c>
      <c r="B567" s="351" t="s">
        <v>2144</v>
      </c>
      <c r="C567" s="344" t="s">
        <v>2151</v>
      </c>
      <c r="D567" s="344" t="s">
        <v>1439</v>
      </c>
      <c r="E567" s="344" t="str">
        <f>CONCATENATE(SUM('Раздел 1'!M24:M24),"=",SUM('Раздел 1'!H24:L24))</f>
        <v>0=0</v>
      </c>
    </row>
    <row r="568" spans="1:5" ht="38.25">
      <c r="A568" s="349">
        <f>IF((SUM('Раздел 1'!M25:M25)=SUM('Раздел 1'!H25:L25)),"","Неверно!")</f>
      </c>
      <c r="B568" s="351" t="s">
        <v>2144</v>
      </c>
      <c r="C568" s="344" t="s">
        <v>2152</v>
      </c>
      <c r="D568" s="344" t="s">
        <v>1439</v>
      </c>
      <c r="E568" s="344" t="str">
        <f>CONCATENATE(SUM('Раздел 1'!M25:M25),"=",SUM('Раздел 1'!H25:L25))</f>
        <v>0=0</v>
      </c>
    </row>
    <row r="569" spans="1:5" ht="38.25">
      <c r="A569" s="349">
        <f>IF((SUM('Раздел 1'!M26:M26)=SUM('Раздел 1'!H26:L26)),"","Неверно!")</f>
      </c>
      <c r="B569" s="351" t="s">
        <v>2144</v>
      </c>
      <c r="C569" s="344" t="s">
        <v>2153</v>
      </c>
      <c r="D569" s="344" t="s">
        <v>1439</v>
      </c>
      <c r="E569" s="344" t="str">
        <f>CONCATENATE(SUM('Раздел 1'!M26:M26),"=",SUM('Раздел 1'!H26:L26))</f>
        <v>0=0</v>
      </c>
    </row>
    <row r="570" spans="1:5" ht="38.25">
      <c r="A570" s="349">
        <f>IF((SUM('Раздел 1'!M27:M27)=SUM('Раздел 1'!H27:L27)),"","Неверно!")</f>
      </c>
      <c r="B570" s="351" t="s">
        <v>2144</v>
      </c>
      <c r="C570" s="344" t="s">
        <v>2154</v>
      </c>
      <c r="D570" s="344" t="s">
        <v>1439</v>
      </c>
      <c r="E570" s="344" t="str">
        <f>CONCATENATE(SUM('Раздел 1'!M27:M27),"=",SUM('Раздел 1'!H27:L27))</f>
        <v>0=0</v>
      </c>
    </row>
    <row r="571" spans="1:5" ht="38.25">
      <c r="A571" s="349">
        <f>IF((SUM('Раздел 1'!M28:M28)=SUM('Раздел 1'!H28:L28)),"","Неверно!")</f>
      </c>
      <c r="B571" s="351" t="s">
        <v>2144</v>
      </c>
      <c r="C571" s="344" t="s">
        <v>2155</v>
      </c>
      <c r="D571" s="344" t="s">
        <v>1439</v>
      </c>
      <c r="E571" s="344" t="str">
        <f>CONCATENATE(SUM('Раздел 1'!M28:M28),"=",SUM('Раздел 1'!H28:L28))</f>
        <v>1=1</v>
      </c>
    </row>
    <row r="572" spans="1:5" ht="38.25">
      <c r="A572" s="349">
        <f>IF((SUM('Раздел 1'!M11:M11)=SUM('Раздел 1'!H11:L11)),"","Неверно!")</f>
      </c>
      <c r="B572" s="351" t="s">
        <v>2144</v>
      </c>
      <c r="C572" s="344" t="s">
        <v>2156</v>
      </c>
      <c r="D572" s="344" t="s">
        <v>1439</v>
      </c>
      <c r="E572" s="344" t="str">
        <f>CONCATENATE(SUM('Раздел 1'!M11:M11),"=",SUM('Раздел 1'!H11:L11))</f>
        <v>0=0</v>
      </c>
    </row>
    <row r="573" spans="1:5" ht="38.25">
      <c r="A573" s="349">
        <f>IF((SUM('Раздел 1'!M29:M29)=SUM('Раздел 1'!H29:L29)),"","Неверно!")</f>
      </c>
      <c r="B573" s="351" t="s">
        <v>2144</v>
      </c>
      <c r="C573" s="344" t="s">
        <v>2157</v>
      </c>
      <c r="D573" s="344" t="s">
        <v>1439</v>
      </c>
      <c r="E573" s="344" t="str">
        <f>CONCATENATE(SUM('Раздел 1'!M29:M29),"=",SUM('Раздел 1'!H29:L29))</f>
        <v>0=0</v>
      </c>
    </row>
    <row r="574" spans="1:5" ht="38.25">
      <c r="A574" s="349">
        <f>IF((SUM('Раздел 1'!M30:M30)=SUM('Раздел 1'!H30:L30)),"","Неверно!")</f>
      </c>
      <c r="B574" s="351" t="s">
        <v>2144</v>
      </c>
      <c r="C574" s="344" t="s">
        <v>2158</v>
      </c>
      <c r="D574" s="344" t="s">
        <v>1439</v>
      </c>
      <c r="E574" s="344" t="str">
        <f>CONCATENATE(SUM('Раздел 1'!M30:M30),"=",SUM('Раздел 1'!H30:L30))</f>
        <v>0=0</v>
      </c>
    </row>
    <row r="575" spans="1:5" ht="38.25">
      <c r="A575" s="349">
        <f>IF((SUM('Раздел 1'!M31:M31)=SUM('Раздел 1'!H31:L31)),"","Неверно!")</f>
      </c>
      <c r="B575" s="351" t="s">
        <v>2144</v>
      </c>
      <c r="C575" s="344" t="s">
        <v>2159</v>
      </c>
      <c r="D575" s="344" t="s">
        <v>1439</v>
      </c>
      <c r="E575" s="344" t="str">
        <f>CONCATENATE(SUM('Раздел 1'!M31:M31),"=",SUM('Раздел 1'!H31:L31))</f>
        <v>0=0</v>
      </c>
    </row>
    <row r="576" spans="1:5" ht="38.25">
      <c r="A576" s="349">
        <f>IF((SUM('Раздел 1'!M32:M32)=SUM('Раздел 1'!H32:L32)),"","Неверно!")</f>
      </c>
      <c r="B576" s="351" t="s">
        <v>2144</v>
      </c>
      <c r="C576" s="344" t="s">
        <v>2160</v>
      </c>
      <c r="D576" s="344" t="s">
        <v>1439</v>
      </c>
      <c r="E576" s="344" t="str">
        <f>CONCATENATE(SUM('Раздел 1'!M32:M32),"=",SUM('Раздел 1'!H32:L32))</f>
        <v>0=0</v>
      </c>
    </row>
    <row r="577" spans="1:5" ht="38.25">
      <c r="A577" s="349">
        <f>IF((SUM('Раздел 1'!M33:M33)=SUM('Раздел 1'!H33:L33)),"","Неверно!")</f>
      </c>
      <c r="B577" s="351" t="s">
        <v>2144</v>
      </c>
      <c r="C577" s="344" t="s">
        <v>2161</v>
      </c>
      <c r="D577" s="344" t="s">
        <v>1439</v>
      </c>
      <c r="E577" s="344" t="str">
        <f>CONCATENATE(SUM('Раздел 1'!M33:M33),"=",SUM('Раздел 1'!H33:L33))</f>
        <v>0=0</v>
      </c>
    </row>
    <row r="578" spans="1:5" ht="38.25">
      <c r="A578" s="349">
        <f>IF((SUM('Раздел 1'!M34:M34)=SUM('Раздел 1'!H34:L34)),"","Неверно!")</f>
      </c>
      <c r="B578" s="351" t="s">
        <v>2144</v>
      </c>
      <c r="C578" s="344" t="s">
        <v>2162</v>
      </c>
      <c r="D578" s="344" t="s">
        <v>1439</v>
      </c>
      <c r="E578" s="344" t="str">
        <f>CONCATENATE(SUM('Раздел 1'!M34:M34),"=",SUM('Раздел 1'!H34:L34))</f>
        <v>0=0</v>
      </c>
    </row>
    <row r="579" spans="1:5" ht="38.25">
      <c r="A579" s="349">
        <f>IF((SUM('Раздел 1'!M35:M35)=SUM('Раздел 1'!H35:L35)),"","Неверно!")</f>
      </c>
      <c r="B579" s="351" t="s">
        <v>2144</v>
      </c>
      <c r="C579" s="344" t="s">
        <v>2163</v>
      </c>
      <c r="D579" s="344" t="s">
        <v>1439</v>
      </c>
      <c r="E579" s="344" t="str">
        <f>CONCATENATE(SUM('Раздел 1'!M35:M35),"=",SUM('Раздел 1'!H35:L35))</f>
        <v>0=0</v>
      </c>
    </row>
    <row r="580" spans="1:5" ht="38.25">
      <c r="A580" s="349">
        <f>IF((SUM('Раздел 1'!M36:M36)=SUM('Раздел 1'!H36:L36)),"","Неверно!")</f>
      </c>
      <c r="B580" s="351" t="s">
        <v>2144</v>
      </c>
      <c r="C580" s="344" t="s">
        <v>2164</v>
      </c>
      <c r="D580" s="344" t="s">
        <v>1439</v>
      </c>
      <c r="E580" s="344" t="str">
        <f>CONCATENATE(SUM('Раздел 1'!M36:M36),"=",SUM('Раздел 1'!H36:L36))</f>
        <v>0=0</v>
      </c>
    </row>
    <row r="581" spans="1:5" ht="38.25">
      <c r="A581" s="349">
        <f>IF((SUM('Раздел 1'!M37:M37)=SUM('Раздел 1'!H37:L37)),"","Неверно!")</f>
      </c>
      <c r="B581" s="351" t="s">
        <v>2144</v>
      </c>
      <c r="C581" s="344" t="s">
        <v>2165</v>
      </c>
      <c r="D581" s="344" t="s">
        <v>1439</v>
      </c>
      <c r="E581" s="344" t="str">
        <f>CONCATENATE(SUM('Раздел 1'!M37:M37),"=",SUM('Раздел 1'!H37:L37))</f>
        <v>0=0</v>
      </c>
    </row>
    <row r="582" spans="1:5" ht="38.25">
      <c r="A582" s="349">
        <f>IF((SUM('Раздел 1'!M38:M38)=SUM('Раздел 1'!H38:L38)),"","Неверно!")</f>
      </c>
      <c r="B582" s="351" t="s">
        <v>2144</v>
      </c>
      <c r="C582" s="344" t="s">
        <v>2166</v>
      </c>
      <c r="D582" s="344" t="s">
        <v>1439</v>
      </c>
      <c r="E582" s="344" t="str">
        <f>CONCATENATE(SUM('Раздел 1'!M38:M38),"=",SUM('Раздел 1'!H38:L38))</f>
        <v>0=0</v>
      </c>
    </row>
    <row r="583" spans="1:5" ht="38.25">
      <c r="A583" s="349">
        <f>IF((SUM('Раздел 1'!M12:M12)=SUM('Раздел 1'!H12:L12)),"","Неверно!")</f>
      </c>
      <c r="B583" s="351" t="s">
        <v>2144</v>
      </c>
      <c r="C583" s="344" t="s">
        <v>2167</v>
      </c>
      <c r="D583" s="344" t="s">
        <v>1439</v>
      </c>
      <c r="E583" s="344" t="str">
        <f>CONCATENATE(SUM('Раздел 1'!M12:M12),"=",SUM('Раздел 1'!H12:L12))</f>
        <v>0=0</v>
      </c>
    </row>
    <row r="584" spans="1:5" ht="38.25">
      <c r="A584" s="349">
        <f>IF((SUM('Раздел 1'!M39:M39)=SUM('Раздел 1'!H39:L39)),"","Неверно!")</f>
      </c>
      <c r="B584" s="351" t="s">
        <v>2144</v>
      </c>
      <c r="C584" s="344" t="s">
        <v>2168</v>
      </c>
      <c r="D584" s="344" t="s">
        <v>1439</v>
      </c>
      <c r="E584" s="344" t="str">
        <f>CONCATENATE(SUM('Раздел 1'!M39:M39),"=",SUM('Раздел 1'!H39:L39))</f>
        <v>0=0</v>
      </c>
    </row>
    <row r="585" spans="1:5" ht="38.25">
      <c r="A585" s="349">
        <f>IF((SUM('Раздел 1'!M40:M40)=SUM('Раздел 1'!H40:L40)),"","Неверно!")</f>
      </c>
      <c r="B585" s="351" t="s">
        <v>2144</v>
      </c>
      <c r="C585" s="344" t="s">
        <v>2169</v>
      </c>
      <c r="D585" s="344" t="s">
        <v>1439</v>
      </c>
      <c r="E585" s="344" t="str">
        <f>CONCATENATE(SUM('Раздел 1'!M40:M40),"=",SUM('Раздел 1'!H40:L40))</f>
        <v>0=0</v>
      </c>
    </row>
    <row r="586" spans="1:5" ht="38.25">
      <c r="A586" s="349">
        <f>IF((SUM('Раздел 1'!M41:M41)=SUM('Раздел 1'!H41:L41)),"","Неверно!")</f>
      </c>
      <c r="B586" s="351" t="s">
        <v>2144</v>
      </c>
      <c r="C586" s="344" t="s">
        <v>2170</v>
      </c>
      <c r="D586" s="344" t="s">
        <v>1439</v>
      </c>
      <c r="E586" s="344" t="str">
        <f>CONCATENATE(SUM('Раздел 1'!M41:M41),"=",SUM('Раздел 1'!H41:L41))</f>
        <v>0=0</v>
      </c>
    </row>
    <row r="587" spans="1:5" ht="38.25">
      <c r="A587" s="349">
        <f>IF((SUM('Раздел 1'!M42:M42)=SUM('Раздел 1'!H42:L42)),"","Неверно!")</f>
      </c>
      <c r="B587" s="351" t="s">
        <v>2144</v>
      </c>
      <c r="C587" s="344" t="s">
        <v>2171</v>
      </c>
      <c r="D587" s="344" t="s">
        <v>1439</v>
      </c>
      <c r="E587" s="344" t="str">
        <f>CONCATENATE(SUM('Раздел 1'!M42:M42),"=",SUM('Раздел 1'!H42:L42))</f>
        <v>0=0</v>
      </c>
    </row>
    <row r="588" spans="1:5" ht="38.25">
      <c r="A588" s="349">
        <f>IF((SUM('Раздел 1'!M43:M43)=SUM('Раздел 1'!H43:L43)),"","Неверно!")</f>
      </c>
      <c r="B588" s="351" t="s">
        <v>2144</v>
      </c>
      <c r="C588" s="344" t="s">
        <v>2172</v>
      </c>
      <c r="D588" s="344" t="s">
        <v>1439</v>
      </c>
      <c r="E588" s="344" t="str">
        <f>CONCATENATE(SUM('Раздел 1'!M43:M43),"=",SUM('Раздел 1'!H43:L43))</f>
        <v>0=0</v>
      </c>
    </row>
    <row r="589" spans="1:5" ht="38.25">
      <c r="A589" s="349">
        <f>IF((SUM('Раздел 1'!M44:M44)=SUM('Раздел 1'!H44:L44)),"","Неверно!")</f>
      </c>
      <c r="B589" s="351" t="s">
        <v>2144</v>
      </c>
      <c r="C589" s="344" t="s">
        <v>2173</v>
      </c>
      <c r="D589" s="344" t="s">
        <v>1439</v>
      </c>
      <c r="E589" s="344" t="str">
        <f>CONCATENATE(SUM('Раздел 1'!M44:M44),"=",SUM('Раздел 1'!H44:L44))</f>
        <v>10=10</v>
      </c>
    </row>
    <row r="590" spans="1:5" ht="38.25">
      <c r="A590" s="349">
        <f>IF((SUM('Раздел 1'!M45:M45)=SUM('Раздел 1'!H45:L45)),"","Неверно!")</f>
      </c>
      <c r="B590" s="351" t="s">
        <v>2144</v>
      </c>
      <c r="C590" s="344" t="s">
        <v>2174</v>
      </c>
      <c r="D590" s="344" t="s">
        <v>1439</v>
      </c>
      <c r="E590" s="344" t="str">
        <f>CONCATENATE(SUM('Раздел 1'!M45:M45),"=",SUM('Раздел 1'!H45:L45))</f>
        <v>3=3</v>
      </c>
    </row>
    <row r="591" spans="1:5" ht="38.25">
      <c r="A591" s="349">
        <f>IF((SUM('Раздел 1'!M46:M46)=SUM('Раздел 1'!H46:L46)),"","Неверно!")</f>
      </c>
      <c r="B591" s="351" t="s">
        <v>2144</v>
      </c>
      <c r="C591" s="344" t="s">
        <v>2175</v>
      </c>
      <c r="D591" s="344" t="s">
        <v>1439</v>
      </c>
      <c r="E591" s="344" t="str">
        <f>CONCATENATE(SUM('Раздел 1'!M46:M46),"=",SUM('Раздел 1'!H46:L46))</f>
        <v>0=0</v>
      </c>
    </row>
    <row r="592" spans="1:5" ht="38.25">
      <c r="A592" s="349">
        <f>IF((SUM('Раздел 1'!M47:M47)=SUM('Раздел 1'!H47:L47)),"","Неверно!")</f>
      </c>
      <c r="B592" s="351" t="s">
        <v>2144</v>
      </c>
      <c r="C592" s="344" t="s">
        <v>2176</v>
      </c>
      <c r="D592" s="344" t="s">
        <v>1439</v>
      </c>
      <c r="E592" s="344" t="str">
        <f>CONCATENATE(SUM('Раздел 1'!M47:M47),"=",SUM('Раздел 1'!H47:L47))</f>
        <v>0=0</v>
      </c>
    </row>
    <row r="593" spans="1:5" ht="38.25">
      <c r="A593" s="349">
        <f>IF((SUM('Раздел 1'!M48:M48)=SUM('Раздел 1'!H48:L48)),"","Неверно!")</f>
      </c>
      <c r="B593" s="351" t="s">
        <v>2144</v>
      </c>
      <c r="C593" s="344" t="s">
        <v>2177</v>
      </c>
      <c r="D593" s="344" t="s">
        <v>1439</v>
      </c>
      <c r="E593" s="344" t="str">
        <f>CONCATENATE(SUM('Раздел 1'!M48:M48),"=",SUM('Раздел 1'!H48:L48))</f>
        <v>9=9</v>
      </c>
    </row>
    <row r="594" spans="1:5" ht="38.25">
      <c r="A594" s="349">
        <f>IF((SUM('Раздел 1'!M13:M13)=SUM('Раздел 1'!H13:L13)),"","Неверно!")</f>
      </c>
      <c r="B594" s="351" t="s">
        <v>2144</v>
      </c>
      <c r="C594" s="344" t="s">
        <v>2178</v>
      </c>
      <c r="D594" s="344" t="s">
        <v>1439</v>
      </c>
      <c r="E594" s="344" t="str">
        <f>CONCATENATE(SUM('Раздел 1'!M13:M13),"=",SUM('Раздел 1'!H13:L13))</f>
        <v>0=0</v>
      </c>
    </row>
    <row r="595" spans="1:5" ht="38.25">
      <c r="A595" s="349">
        <f>IF((SUM('Раздел 1'!M49:M49)=SUM('Раздел 1'!H49:L49)),"","Неверно!")</f>
      </c>
      <c r="B595" s="351" t="s">
        <v>2144</v>
      </c>
      <c r="C595" s="344" t="s">
        <v>2179</v>
      </c>
      <c r="D595" s="344" t="s">
        <v>1439</v>
      </c>
      <c r="E595" s="344" t="str">
        <f>CONCATENATE(SUM('Раздел 1'!M49:M49),"=",SUM('Раздел 1'!H49:L49))</f>
        <v>0=0</v>
      </c>
    </row>
    <row r="596" spans="1:5" ht="38.25">
      <c r="A596" s="349">
        <f>IF((SUM('Раздел 1'!M50:M50)=SUM('Раздел 1'!H50:L50)),"","Неверно!")</f>
      </c>
      <c r="B596" s="351" t="s">
        <v>2144</v>
      </c>
      <c r="C596" s="344" t="s">
        <v>2180</v>
      </c>
      <c r="D596" s="344" t="s">
        <v>1439</v>
      </c>
      <c r="E596" s="344" t="str">
        <f>CONCATENATE(SUM('Раздел 1'!M50:M50),"=",SUM('Раздел 1'!H50:L50))</f>
        <v>8=8</v>
      </c>
    </row>
    <row r="597" spans="1:5" ht="38.25">
      <c r="A597" s="349">
        <f>IF((SUM('Раздел 1'!M51:M51)=SUM('Раздел 1'!H51:L51)),"","Неверно!")</f>
      </c>
      <c r="B597" s="351" t="s">
        <v>2144</v>
      </c>
      <c r="C597" s="344" t="s">
        <v>2181</v>
      </c>
      <c r="D597" s="344" t="s">
        <v>1439</v>
      </c>
      <c r="E597" s="344" t="str">
        <f>CONCATENATE(SUM('Раздел 1'!M51:M51),"=",SUM('Раздел 1'!H51:L51))</f>
        <v>1=1</v>
      </c>
    </row>
    <row r="598" spans="1:5" ht="38.25">
      <c r="A598" s="349">
        <f>IF((SUM('Раздел 1'!M52:M52)=SUM('Раздел 1'!H52:L52)),"","Неверно!")</f>
      </c>
      <c r="B598" s="351" t="s">
        <v>2144</v>
      </c>
      <c r="C598" s="344" t="s">
        <v>2182</v>
      </c>
      <c r="D598" s="344" t="s">
        <v>1439</v>
      </c>
      <c r="E598" s="344" t="str">
        <f>CONCATENATE(SUM('Раздел 1'!M52:M52),"=",SUM('Раздел 1'!H52:L52))</f>
        <v>1=1</v>
      </c>
    </row>
    <row r="599" spans="1:5" ht="38.25">
      <c r="A599" s="349">
        <f>IF((SUM('Раздел 1'!M53:M53)=SUM('Раздел 1'!H53:L53)),"","Неверно!")</f>
      </c>
      <c r="B599" s="351" t="s">
        <v>2144</v>
      </c>
      <c r="C599" s="344" t="s">
        <v>2183</v>
      </c>
      <c r="D599" s="344" t="s">
        <v>1439</v>
      </c>
      <c r="E599" s="344" t="str">
        <f>CONCATENATE(SUM('Раздел 1'!M53:M53),"=",SUM('Раздел 1'!H53:L53))</f>
        <v>10=10</v>
      </c>
    </row>
    <row r="600" spans="1:5" ht="38.25">
      <c r="A600" s="349">
        <f>IF((SUM('Раздел 1'!M54:M54)=SUM('Раздел 1'!H54:L54)),"","Неверно!")</f>
      </c>
      <c r="B600" s="351" t="s">
        <v>2144</v>
      </c>
      <c r="C600" s="344" t="s">
        <v>2184</v>
      </c>
      <c r="D600" s="344" t="s">
        <v>1439</v>
      </c>
      <c r="E600" s="344" t="str">
        <f>CONCATENATE(SUM('Раздел 1'!M54:M54),"=",SUM('Раздел 1'!H54:L54))</f>
        <v>0=0</v>
      </c>
    </row>
    <row r="601" spans="1:5" ht="38.25">
      <c r="A601" s="349">
        <f>IF((SUM('Раздел 1'!M55:M55)=SUM('Раздел 1'!H55:L55)),"","Неверно!")</f>
      </c>
      <c r="B601" s="351" t="s">
        <v>2144</v>
      </c>
      <c r="C601" s="344" t="s">
        <v>2185</v>
      </c>
      <c r="D601" s="344" t="s">
        <v>1439</v>
      </c>
      <c r="E601" s="344" t="str">
        <f>CONCATENATE(SUM('Раздел 1'!M55:M55),"=",SUM('Раздел 1'!H55:L55))</f>
        <v>0=0</v>
      </c>
    </row>
    <row r="602" spans="1:5" ht="38.25">
      <c r="A602" s="349">
        <f>IF((SUM('Раздел 1'!M56:M56)=SUM('Раздел 1'!H56:L56)),"","Неверно!")</f>
      </c>
      <c r="B602" s="351" t="s">
        <v>2144</v>
      </c>
      <c r="C602" s="344" t="s">
        <v>2186</v>
      </c>
      <c r="D602" s="344" t="s">
        <v>1439</v>
      </c>
      <c r="E602" s="344" t="str">
        <f>CONCATENATE(SUM('Раздел 1'!M56:M56),"=",SUM('Раздел 1'!H56:L56))</f>
        <v>0=0</v>
      </c>
    </row>
    <row r="603" spans="1:5" ht="38.25">
      <c r="A603" s="349">
        <f>IF((SUM('Раздел 1'!M14:M14)=SUM('Раздел 1'!H14:L14)),"","Неверно!")</f>
      </c>
      <c r="B603" s="351" t="s">
        <v>2144</v>
      </c>
      <c r="C603" s="344" t="s">
        <v>2187</v>
      </c>
      <c r="D603" s="344" t="s">
        <v>1439</v>
      </c>
      <c r="E603" s="344" t="str">
        <f>CONCATENATE(SUM('Раздел 1'!M14:M14),"=",SUM('Раздел 1'!H14:L14))</f>
        <v>3=3</v>
      </c>
    </row>
    <row r="604" spans="1:5" ht="38.25">
      <c r="A604" s="349">
        <f>IF((SUM('Раздел 1'!M15:M15)=SUM('Раздел 1'!H15:L15)),"","Неверно!")</f>
      </c>
      <c r="B604" s="351" t="s">
        <v>2144</v>
      </c>
      <c r="C604" s="344" t="s">
        <v>2188</v>
      </c>
      <c r="D604" s="344" t="s">
        <v>1439</v>
      </c>
      <c r="E604" s="344" t="str">
        <f>CONCATENATE(SUM('Раздел 1'!M15:M15),"=",SUM('Раздел 1'!H15:L15))</f>
        <v>1=1</v>
      </c>
    </row>
    <row r="605" spans="1:5" ht="38.25">
      <c r="A605" s="349">
        <f>IF((SUM('Раздел 1'!M16:M16)=SUM('Раздел 1'!H16:L16)),"","Неверно!")</f>
      </c>
      <c r="B605" s="351" t="s">
        <v>2144</v>
      </c>
      <c r="C605" s="344" t="s">
        <v>2189</v>
      </c>
      <c r="D605" s="344" t="s">
        <v>1439</v>
      </c>
      <c r="E605" s="344" t="str">
        <f>CONCATENATE(SUM('Раздел 1'!M16:M16),"=",SUM('Раздел 1'!H16:L16))</f>
        <v>0=0</v>
      </c>
    </row>
    <row r="606" spans="1:5" ht="38.25">
      <c r="A606" s="349">
        <f>IF((SUM('Раздел 1'!M17:M17)=SUM('Раздел 1'!H17:L17)),"","Неверно!")</f>
      </c>
      <c r="B606" s="351" t="s">
        <v>2144</v>
      </c>
      <c r="C606" s="344" t="s">
        <v>2190</v>
      </c>
      <c r="D606" s="344" t="s">
        <v>1439</v>
      </c>
      <c r="E606" s="344" t="str">
        <f>CONCATENATE(SUM('Раздел 1'!M17:M17),"=",SUM('Раздел 1'!H17:L17))</f>
        <v>0=0</v>
      </c>
    </row>
    <row r="607" spans="1:5" ht="38.25">
      <c r="A607" s="349">
        <f>IF((SUM('Раздел 1'!M18:M18)=SUM('Раздел 1'!H18:L18)),"","Неверно!")</f>
      </c>
      <c r="B607" s="351" t="s">
        <v>2144</v>
      </c>
      <c r="C607" s="344" t="s">
        <v>2191</v>
      </c>
      <c r="D607" s="344" t="s">
        <v>1439</v>
      </c>
      <c r="E607" s="344" t="str">
        <f>CONCATENATE(SUM('Раздел 1'!M18:M18),"=",SUM('Раздел 1'!H18:L18))</f>
        <v>0=0</v>
      </c>
    </row>
    <row r="608" spans="1:5" ht="25.5">
      <c r="A608" s="349">
        <f>IF((SUM('Разделы 12, 13, 14'!J28:J28)=0),"","Неверно!")</f>
      </c>
      <c r="B608" s="351" t="s">
        <v>2192</v>
      </c>
      <c r="C608" s="344" t="s">
        <v>2193</v>
      </c>
      <c r="D608" s="344" t="s">
        <v>1503</v>
      </c>
      <c r="E608" s="344" t="str">
        <f>CONCATENATE(SUM('Разделы 12, 13, 14'!J28:J28),"=",0)</f>
        <v>0=0</v>
      </c>
    </row>
    <row r="609" spans="1:5" ht="25.5">
      <c r="A609" s="349">
        <f>IF((SUM('Разделы 12, 13, 14'!J29:J29)=0),"","Неверно!")</f>
      </c>
      <c r="B609" s="351" t="s">
        <v>2192</v>
      </c>
      <c r="C609" s="344" t="s">
        <v>2194</v>
      </c>
      <c r="D609" s="344" t="s">
        <v>1503</v>
      </c>
      <c r="E609" s="344" t="str">
        <f>CONCATENATE(SUM('Разделы 12, 13, 14'!J29:J29),"=",0)</f>
        <v>0=0</v>
      </c>
    </row>
    <row r="610" spans="1:5" ht="25.5">
      <c r="A610" s="349">
        <f>IF((SUM('Разделы 9, 10, 11'!K11:K11)&gt;=SUM('Разделы 9, 10, 11'!L11:L11)),"","Неверно!")</f>
      </c>
      <c r="B610" s="351" t="s">
        <v>2195</v>
      </c>
      <c r="C610" s="344" t="s">
        <v>2196</v>
      </c>
      <c r="D610" s="344" t="s">
        <v>272</v>
      </c>
      <c r="E610" s="344" t="str">
        <f>CONCATENATE(SUM('Разделы 9, 10, 11'!K11:K11),"&gt;=",SUM('Разделы 9, 10, 11'!L11:L11))</f>
        <v>0&gt;=0</v>
      </c>
    </row>
    <row r="611" spans="1:5" ht="25.5">
      <c r="A611" s="349">
        <f>IF((SUM('Разделы 9, 10, 11'!K20:K20)&gt;=SUM('Разделы 9, 10, 11'!L20:L20)),"","Неверно!")</f>
      </c>
      <c r="B611" s="351" t="s">
        <v>2195</v>
      </c>
      <c r="C611" s="344" t="s">
        <v>2197</v>
      </c>
      <c r="D611" s="344" t="s">
        <v>272</v>
      </c>
      <c r="E611" s="344" t="str">
        <f>CONCATENATE(SUM('Разделы 9, 10, 11'!K20:K20),"&gt;=",SUM('Разделы 9, 10, 11'!L20:L20))</f>
        <v>0&gt;=0</v>
      </c>
    </row>
    <row r="612" spans="1:5" ht="25.5">
      <c r="A612" s="349">
        <f>IF((SUM('Разделы 9, 10, 11'!K12:K12)&gt;=SUM('Разделы 9, 10, 11'!L12:L12)),"","Неверно!")</f>
      </c>
      <c r="B612" s="351" t="s">
        <v>2195</v>
      </c>
      <c r="C612" s="344" t="s">
        <v>2198</v>
      </c>
      <c r="D612" s="344" t="s">
        <v>272</v>
      </c>
      <c r="E612" s="344" t="str">
        <f>CONCATENATE(SUM('Разделы 9, 10, 11'!K12:K12),"&gt;=",SUM('Разделы 9, 10, 11'!L12:L12))</f>
        <v>0&gt;=0</v>
      </c>
    </row>
    <row r="613" spans="1:5" ht="25.5">
      <c r="A613" s="349">
        <f>IF((SUM('Разделы 9, 10, 11'!K13:K13)&gt;=SUM('Разделы 9, 10, 11'!L13:L13)),"","Неверно!")</f>
      </c>
      <c r="B613" s="351" t="s">
        <v>2195</v>
      </c>
      <c r="C613" s="344" t="s">
        <v>2199</v>
      </c>
      <c r="D613" s="344" t="s">
        <v>272</v>
      </c>
      <c r="E613" s="344" t="str">
        <f>CONCATENATE(SUM('Разделы 9, 10, 11'!K13:K13),"&gt;=",SUM('Разделы 9, 10, 11'!L13:L13))</f>
        <v>0&gt;=0</v>
      </c>
    </row>
    <row r="614" spans="1:5" ht="25.5">
      <c r="A614" s="349">
        <f>IF((SUM('Разделы 9, 10, 11'!K14:K14)&gt;=SUM('Разделы 9, 10, 11'!L14:L14)),"","Неверно!")</f>
      </c>
      <c r="B614" s="351" t="s">
        <v>2195</v>
      </c>
      <c r="C614" s="344" t="s">
        <v>2200</v>
      </c>
      <c r="D614" s="344" t="s">
        <v>272</v>
      </c>
      <c r="E614" s="344" t="str">
        <f>CONCATENATE(SUM('Разделы 9, 10, 11'!K14:K14),"&gt;=",SUM('Разделы 9, 10, 11'!L14:L14))</f>
        <v>0&gt;=0</v>
      </c>
    </row>
    <row r="615" spans="1:5" ht="25.5">
      <c r="A615" s="349">
        <f>IF((SUM('Разделы 9, 10, 11'!K15:K15)&gt;=SUM('Разделы 9, 10, 11'!L15:L15)),"","Неверно!")</f>
      </c>
      <c r="B615" s="351" t="s">
        <v>2195</v>
      </c>
      <c r="C615" s="344" t="s">
        <v>2201</v>
      </c>
      <c r="D615" s="344" t="s">
        <v>272</v>
      </c>
      <c r="E615" s="344" t="str">
        <f>CONCATENATE(SUM('Разделы 9, 10, 11'!K15:K15),"&gt;=",SUM('Разделы 9, 10, 11'!L15:L15))</f>
        <v>0&gt;=0</v>
      </c>
    </row>
    <row r="616" spans="1:5" ht="25.5">
      <c r="A616" s="349">
        <f>IF((SUM('Разделы 9, 10, 11'!K16:K16)&gt;=SUM('Разделы 9, 10, 11'!L16:L16)),"","Неверно!")</f>
      </c>
      <c r="B616" s="351" t="s">
        <v>2195</v>
      </c>
      <c r="C616" s="344" t="s">
        <v>2202</v>
      </c>
      <c r="D616" s="344" t="s">
        <v>272</v>
      </c>
      <c r="E616" s="344" t="str">
        <f>CONCATENATE(SUM('Разделы 9, 10, 11'!K16:K16),"&gt;=",SUM('Разделы 9, 10, 11'!L16:L16))</f>
        <v>0&gt;=0</v>
      </c>
    </row>
    <row r="617" spans="1:5" ht="25.5">
      <c r="A617" s="349">
        <f>IF((SUM('Разделы 9, 10, 11'!K17:K17)&gt;=SUM('Разделы 9, 10, 11'!L17:L17)),"","Неверно!")</f>
      </c>
      <c r="B617" s="351" t="s">
        <v>2195</v>
      </c>
      <c r="C617" s="344" t="s">
        <v>2203</v>
      </c>
      <c r="D617" s="344" t="s">
        <v>272</v>
      </c>
      <c r="E617" s="344" t="str">
        <f>CONCATENATE(SUM('Разделы 9, 10, 11'!K17:K17),"&gt;=",SUM('Разделы 9, 10, 11'!L17:L17))</f>
        <v>0&gt;=0</v>
      </c>
    </row>
    <row r="618" spans="1:5" ht="25.5">
      <c r="A618" s="349">
        <f>IF((SUM('Разделы 9, 10, 11'!K18:K18)&gt;=SUM('Разделы 9, 10, 11'!L18:L18)),"","Неверно!")</f>
      </c>
      <c r="B618" s="351" t="s">
        <v>2195</v>
      </c>
      <c r="C618" s="344" t="s">
        <v>2204</v>
      </c>
      <c r="D618" s="344" t="s">
        <v>272</v>
      </c>
      <c r="E618" s="344" t="str">
        <f>CONCATENATE(SUM('Разделы 9, 10, 11'!K18:K18),"&gt;=",SUM('Разделы 9, 10, 11'!L18:L18))</f>
        <v>0&gt;=0</v>
      </c>
    </row>
    <row r="619" spans="1:5" ht="25.5">
      <c r="A619" s="349">
        <f>IF((SUM('Разделы 9, 10, 11'!K19:K19)&gt;=SUM('Разделы 9, 10, 11'!L19:L19)),"","Неверно!")</f>
      </c>
      <c r="B619" s="351" t="s">
        <v>2195</v>
      </c>
      <c r="C619" s="344" t="s">
        <v>2205</v>
      </c>
      <c r="D619" s="344" t="s">
        <v>272</v>
      </c>
      <c r="E619" s="344" t="str">
        <f>CONCATENATE(SUM('Разделы 9, 10, 11'!K19:K19),"&gt;=",SUM('Разделы 9, 10, 11'!L19:L19))</f>
        <v>0&gt;=0</v>
      </c>
    </row>
    <row r="620" spans="1:5" ht="38.25">
      <c r="A620" s="349">
        <f>IF((SUM('Разделы 2, 3, 5'!E27:E27)&lt;=SUM('Раздел 1'!Q44:Q44)),"","Неверно!")</f>
      </c>
      <c r="B620" s="351" t="s">
        <v>2206</v>
      </c>
      <c r="C620" s="344" t="s">
        <v>2207</v>
      </c>
      <c r="D620" s="344" t="s">
        <v>1460</v>
      </c>
      <c r="E620" s="344" t="str">
        <f>CONCATENATE(SUM('Разделы 2, 3, 5'!E27:E27),"&lt;=",SUM('Раздел 1'!Q44:Q44))</f>
        <v>2&lt;=13</v>
      </c>
    </row>
    <row r="621" spans="1:5" ht="63.75">
      <c r="A621" s="349">
        <f>IF((SUM('Разделы 2, 3, 5'!E18:E18)+SUM('Разделы 2, 3, 5'!E20:E20)+SUM('Разделы 2, 3, 5'!E22:E22)&lt;=SUM('Раздел 1'!O48:O48)),"","Неверно!")</f>
      </c>
      <c r="B621" s="351" t="s">
        <v>2208</v>
      </c>
      <c r="C621" s="344" t="s">
        <v>2209</v>
      </c>
      <c r="D621" s="344" t="s">
        <v>1495</v>
      </c>
      <c r="E621" s="344" t="str">
        <f>CONCATENATE(SUM('Разделы 2, 3, 5'!E18:E18),"+",SUM('Разделы 2, 3, 5'!E20:E20),"+",SUM('Разделы 2, 3, 5'!E22:E22),"&lt;=",SUM('Раздел 1'!O48:O48))</f>
        <v>0+0+0&lt;=0</v>
      </c>
    </row>
    <row r="622" spans="1:5" ht="38.25">
      <c r="A622" s="349">
        <f>IF((SUM('Разделы 9, 10, 11'!D29:D29)=SUM('Раздел 4'!E26:E26)),"","Неверно!")</f>
      </c>
      <c r="B622" s="351" t="s">
        <v>2210</v>
      </c>
      <c r="C622" s="344" t="s">
        <v>2211</v>
      </c>
      <c r="D622" s="344" t="s">
        <v>1441</v>
      </c>
      <c r="E622" s="344" t="str">
        <f>CONCATENATE(SUM('Разделы 9, 10, 11'!D29:D29),"=",SUM('Раздел 4'!E26:E26))</f>
        <v>7=7</v>
      </c>
    </row>
    <row r="623" spans="1:5" ht="25.5">
      <c r="A623" s="349">
        <f>IF((SUM('Разделы 9, 10, 11'!I29:I29)&gt;=SUM('Разделы 9, 10, 11'!J29:J29)),"","Неверно!")</f>
      </c>
      <c r="B623" s="351" t="s">
        <v>2212</v>
      </c>
      <c r="C623" s="344" t="s">
        <v>2213</v>
      </c>
      <c r="D623" s="344" t="s">
        <v>1489</v>
      </c>
      <c r="E623" s="344" t="str">
        <f>CONCATENATE(SUM('Разделы 9, 10, 11'!I29:I29),"&gt;=",SUM('Разделы 9, 10, 11'!J29:J29))</f>
        <v>0&gt;=0</v>
      </c>
    </row>
    <row r="624" spans="1:5" ht="25.5">
      <c r="A624" s="349">
        <f>IF((SUM('Разделы 9, 10, 11'!I30:I30)&gt;=SUM('Разделы 9, 10, 11'!J30:J30)),"","Неверно!")</f>
      </c>
      <c r="B624" s="351" t="s">
        <v>2212</v>
      </c>
      <c r="C624" s="344" t="s">
        <v>2214</v>
      </c>
      <c r="D624" s="344" t="s">
        <v>1489</v>
      </c>
      <c r="E624" s="344" t="str">
        <f>CONCATENATE(SUM('Разделы 9, 10, 11'!I30:I30),"&gt;=",SUM('Разделы 9, 10, 11'!J30:J30))</f>
        <v>0&gt;=0</v>
      </c>
    </row>
    <row r="625" spans="1:5" ht="25.5">
      <c r="A625" s="349">
        <f>IF((SUM('Разделы 9, 10, 11'!I31:I31)&gt;=SUM('Разделы 9, 10, 11'!J31:J31)),"","Неверно!")</f>
      </c>
      <c r="B625" s="351" t="s">
        <v>2212</v>
      </c>
      <c r="C625" s="344" t="s">
        <v>2215</v>
      </c>
      <c r="D625" s="344" t="s">
        <v>1489</v>
      </c>
      <c r="E625" s="344" t="str">
        <f>CONCATENATE(SUM('Разделы 9, 10, 11'!I31:I31),"&gt;=",SUM('Разделы 9, 10, 11'!J31:J31))</f>
        <v>0&gt;=0</v>
      </c>
    </row>
    <row r="626" spans="1:5" ht="25.5">
      <c r="A626" s="349">
        <f>IF((SUM('Разделы 9, 10, 11'!I32:I32)&gt;=SUM('Разделы 9, 10, 11'!J32:J32)),"","Неверно!")</f>
      </c>
      <c r="B626" s="351" t="s">
        <v>2212</v>
      </c>
      <c r="C626" s="344" t="s">
        <v>2216</v>
      </c>
      <c r="D626" s="344" t="s">
        <v>1489</v>
      </c>
      <c r="E626" s="344" t="str">
        <f>CONCATENATE(SUM('Разделы 9, 10, 11'!I32:I32),"&gt;=",SUM('Разделы 9, 10, 11'!J32:J32))</f>
        <v>0&gt;=0</v>
      </c>
    </row>
    <row r="627" spans="1:5" ht="25.5">
      <c r="A627" s="349">
        <f>IF((SUM('Разделы 9, 10, 11'!I33:I33)&gt;=SUM('Разделы 9, 10, 11'!J33:J33)),"","Неверно!")</f>
      </c>
      <c r="B627" s="351" t="s">
        <v>2212</v>
      </c>
      <c r="C627" s="344" t="s">
        <v>2217</v>
      </c>
      <c r="D627" s="344" t="s">
        <v>1489</v>
      </c>
      <c r="E627" s="344" t="str">
        <f>CONCATENATE(SUM('Разделы 9, 10, 11'!I33:I33),"&gt;=",SUM('Разделы 9, 10, 11'!J33:J33))</f>
        <v>0&gt;=0</v>
      </c>
    </row>
    <row r="628" spans="1:5" ht="25.5">
      <c r="A628" s="349">
        <f>IF((SUM('Разделы 9, 10, 11'!I34:I34)&gt;=SUM('Разделы 9, 10, 11'!J34:J34)),"","Неверно!")</f>
      </c>
      <c r="B628" s="351" t="s">
        <v>2212</v>
      </c>
      <c r="C628" s="344" t="s">
        <v>2218</v>
      </c>
      <c r="D628" s="344" t="s">
        <v>1489</v>
      </c>
      <c r="E628" s="344" t="str">
        <f>CONCATENATE(SUM('Разделы 9, 10, 11'!I34:I34),"&gt;=",SUM('Разделы 9, 10, 11'!J34:J34))</f>
        <v>0&gt;=0</v>
      </c>
    </row>
    <row r="629" spans="1:5" ht="25.5">
      <c r="A629" s="349">
        <f>IF((SUM('Разделы 9, 10, 11'!I35:I35)&gt;=SUM('Разделы 9, 10, 11'!J35:J35)),"","Неверно!")</f>
      </c>
      <c r="B629" s="351" t="s">
        <v>2212</v>
      </c>
      <c r="C629" s="344" t="s">
        <v>2219</v>
      </c>
      <c r="D629" s="344" t="s">
        <v>1489</v>
      </c>
      <c r="E629" s="344" t="str">
        <f>CONCATENATE(SUM('Разделы 9, 10, 11'!I35:I35),"&gt;=",SUM('Разделы 9, 10, 11'!J35:J35))</f>
        <v>0&gt;=0</v>
      </c>
    </row>
    <row r="630" spans="1:5" ht="25.5">
      <c r="A630" s="349">
        <f>IF((SUM('Разделы 9, 10, 11'!I36:I36)&gt;=SUM('Разделы 9, 10, 11'!J36:J36)),"","Неверно!")</f>
      </c>
      <c r="B630" s="351" t="s">
        <v>2212</v>
      </c>
      <c r="C630" s="344" t="s">
        <v>2220</v>
      </c>
      <c r="D630" s="344" t="s">
        <v>1489</v>
      </c>
      <c r="E630" s="344" t="str">
        <f>CONCATENATE(SUM('Разделы 9, 10, 11'!I36:I36),"&gt;=",SUM('Разделы 9, 10, 11'!J36:J36))</f>
        <v>0&gt;=0</v>
      </c>
    </row>
    <row r="631" spans="1:5" ht="25.5">
      <c r="A631" s="349">
        <f>IF((SUM('Разделы 9, 10, 11'!I37:I37)&gt;=SUM('Разделы 9, 10, 11'!J37:J37)),"","Неверно!")</f>
      </c>
      <c r="B631" s="351" t="s">
        <v>2212</v>
      </c>
      <c r="C631" s="344" t="s">
        <v>2221</v>
      </c>
      <c r="D631" s="344" t="s">
        <v>1489</v>
      </c>
      <c r="E631" s="344" t="str">
        <f>CONCATENATE(SUM('Разделы 9, 10, 11'!I37:I37),"&gt;=",SUM('Разделы 9, 10, 11'!J37:J37))</f>
        <v>0&gt;=0</v>
      </c>
    </row>
    <row r="632" spans="1:5" ht="38.25">
      <c r="A632" s="349">
        <f>IF((SUM('Разделы 2, 3, 5'!K29:K29)&lt;=SUM('Раздел 1'!Q44:Q44)),"","Неверно!")</f>
      </c>
      <c r="B632" s="351" t="s">
        <v>2222</v>
      </c>
      <c r="C632" s="344" t="s">
        <v>2223</v>
      </c>
      <c r="D632" s="344" t="s">
        <v>1463</v>
      </c>
      <c r="E632" s="344" t="str">
        <f>CONCATENATE(SUM('Разделы 2, 3, 5'!K29:K29),"&lt;=",SUM('Раздел 1'!Q44:Q44))</f>
        <v>0&lt;=13</v>
      </c>
    </row>
    <row r="633" spans="1:5" ht="38.25">
      <c r="A633" s="349">
        <f>IF((SUM('Разделы 2, 3, 5'!K30:K30)&lt;=SUM('Раздел 1'!Q44:Q44)),"","Неверно!")</f>
      </c>
      <c r="B633" s="351" t="s">
        <v>2222</v>
      </c>
      <c r="C633" s="344" t="s">
        <v>2224</v>
      </c>
      <c r="D633" s="344" t="s">
        <v>1463</v>
      </c>
      <c r="E633" s="344" t="str">
        <f>CONCATENATE(SUM('Разделы 2, 3, 5'!K30:K30),"&lt;=",SUM('Раздел 1'!Q44:Q44))</f>
        <v>1&lt;=13</v>
      </c>
    </row>
    <row r="634" spans="1:5" ht="38.25">
      <c r="A634" s="349">
        <f>IF((SUM('Разделы 2, 3, 5'!K31:K31)&lt;=SUM('Раздел 1'!Q44:Q44)),"","Неверно!")</f>
      </c>
      <c r="B634" s="351" t="s">
        <v>2222</v>
      </c>
      <c r="C634" s="344" t="s">
        <v>2225</v>
      </c>
      <c r="D634" s="344" t="s">
        <v>1463</v>
      </c>
      <c r="E634" s="344" t="str">
        <f>CONCATENATE(SUM('Разделы 2, 3, 5'!K31:K31),"&lt;=",SUM('Раздел 1'!Q44:Q44))</f>
        <v>0&lt;=13</v>
      </c>
    </row>
    <row r="635" spans="1:5" ht="38.25">
      <c r="A635" s="349">
        <f>IF((SUM('Разделы 2, 3, 5'!K32:K32)&lt;=SUM('Раздел 1'!Q44:Q44)),"","Неверно!")</f>
      </c>
      <c r="B635" s="351" t="s">
        <v>2222</v>
      </c>
      <c r="C635" s="344" t="s">
        <v>2226</v>
      </c>
      <c r="D635" s="344" t="s">
        <v>1463</v>
      </c>
      <c r="E635" s="344" t="str">
        <f>CONCATENATE(SUM('Разделы 2, 3, 5'!K32:K32),"&lt;=",SUM('Раздел 1'!Q44:Q44))</f>
        <v>0&lt;=13</v>
      </c>
    </row>
    <row r="636" spans="1:5" ht="38.25">
      <c r="A636" s="349">
        <f>IF((SUM('Разделы 2, 3, 5'!K33:K33)&lt;=SUM('Раздел 1'!Q44:Q44)),"","Неверно!")</f>
      </c>
      <c r="B636" s="351" t="s">
        <v>2222</v>
      </c>
      <c r="C636" s="344" t="s">
        <v>2227</v>
      </c>
      <c r="D636" s="344" t="s">
        <v>1463</v>
      </c>
      <c r="E636" s="344" t="str">
        <f>CONCATENATE(SUM('Разделы 2, 3, 5'!K33:K33),"&lt;=",SUM('Раздел 1'!Q44:Q44))</f>
        <v>11&lt;=13</v>
      </c>
    </row>
    <row r="637" spans="1:5" ht="38.25">
      <c r="A637" s="349">
        <f>IF((SUM('Разделы 2, 3, 5'!K34:K34)&lt;=SUM('Раздел 1'!Q44:Q44)),"","Неверно!")</f>
      </c>
      <c r="B637" s="351" t="s">
        <v>2222</v>
      </c>
      <c r="C637" s="344" t="s">
        <v>2228</v>
      </c>
      <c r="D637" s="344" t="s">
        <v>1463</v>
      </c>
      <c r="E637" s="344" t="str">
        <f>CONCATENATE(SUM('Разделы 2, 3, 5'!K34:K34),"&lt;=",SUM('Раздел 1'!Q44:Q44))</f>
        <v>1&lt;=13</v>
      </c>
    </row>
    <row r="638" spans="1:5" ht="38.25">
      <c r="A638" s="349">
        <f>IF((SUM('Разделы 2, 3, 5'!K35:K35)&lt;=SUM('Раздел 1'!Q44:Q44)),"","Неверно!")</f>
      </c>
      <c r="B638" s="351" t="s">
        <v>2222</v>
      </c>
      <c r="C638" s="344" t="s">
        <v>2229</v>
      </c>
      <c r="D638" s="344" t="s">
        <v>1463</v>
      </c>
      <c r="E638" s="344" t="str">
        <f>CONCATENATE(SUM('Разделы 2, 3, 5'!K35:K35),"&lt;=",SUM('Раздел 1'!Q44:Q44))</f>
        <v>0&lt;=13</v>
      </c>
    </row>
    <row r="639" spans="1:5" ht="38.25">
      <c r="A639" s="349">
        <f>IF((SUM('Разделы 2, 3, 5'!K36:K36)&lt;=SUM('Раздел 1'!Q44:Q44)),"","Неверно!")</f>
      </c>
      <c r="B639" s="351" t="s">
        <v>2222</v>
      </c>
      <c r="C639" s="344" t="s">
        <v>2230</v>
      </c>
      <c r="D639" s="344" t="s">
        <v>1463</v>
      </c>
      <c r="E639" s="344" t="str">
        <f>CONCATENATE(SUM('Разделы 2, 3, 5'!K36:K36),"&lt;=",SUM('Раздел 1'!Q44:Q44))</f>
        <v>11&lt;=13</v>
      </c>
    </row>
    <row r="640" spans="1:5" ht="38.25">
      <c r="A640" s="349">
        <f>IF((SUM('Разделы 2, 3, 5'!K37:K37)&lt;=SUM('Раздел 1'!Q44:Q44)),"","Неверно!")</f>
      </c>
      <c r="B640" s="351" t="s">
        <v>2222</v>
      </c>
      <c r="C640" s="344" t="s">
        <v>2231</v>
      </c>
      <c r="D640" s="344" t="s">
        <v>1463</v>
      </c>
      <c r="E640" s="344" t="str">
        <f>CONCATENATE(SUM('Разделы 2, 3, 5'!K37:K37),"&lt;=",SUM('Раздел 1'!Q44:Q44))</f>
        <v>0&lt;=13</v>
      </c>
    </row>
    <row r="641" spans="1:5" ht="38.25">
      <c r="A641" s="349">
        <f>IF((SUM('Разделы 2, 3, 5'!K38:K38)&lt;=SUM('Раздел 1'!Q44:Q44)),"","Неверно!")</f>
      </c>
      <c r="B641" s="351" t="s">
        <v>2222</v>
      </c>
      <c r="C641" s="344" t="s">
        <v>2232</v>
      </c>
      <c r="D641" s="344" t="s">
        <v>1463</v>
      </c>
      <c r="E641" s="344" t="str">
        <f>CONCATENATE(SUM('Разделы 2, 3, 5'!K38:K38),"&lt;=",SUM('Раздел 1'!Q44:Q44))</f>
        <v>2&lt;=13</v>
      </c>
    </row>
    <row r="642" spans="1:5" ht="38.25">
      <c r="A642" s="349">
        <f>IF((SUM('Разделы 2, 3, 5'!K39:K39)&lt;=SUM('Раздел 1'!Q44:Q44)),"","Неверно!")</f>
      </c>
      <c r="B642" s="351" t="s">
        <v>2222</v>
      </c>
      <c r="C642" s="344" t="s">
        <v>2233</v>
      </c>
      <c r="D642" s="344" t="s">
        <v>1463</v>
      </c>
      <c r="E642" s="344" t="str">
        <f>CONCATENATE(SUM('Разделы 2, 3, 5'!K39:K39),"&lt;=",SUM('Раздел 1'!Q44:Q44))</f>
        <v>5&lt;=13</v>
      </c>
    </row>
    <row r="643" spans="1:5" ht="38.25">
      <c r="A643" s="349">
        <f>IF((SUM('Разделы 12, 13, 14'!F28:F28)&lt;=SUM('Раздел 4'!D12:D12)),"","Неверно!")</f>
      </c>
      <c r="B643" s="351" t="s">
        <v>2234</v>
      </c>
      <c r="C643" s="344" t="s">
        <v>2235</v>
      </c>
      <c r="D643" s="344" t="s">
        <v>1492</v>
      </c>
      <c r="E643" s="344" t="str">
        <f>CONCATENATE(SUM('Разделы 12, 13, 14'!F28:F28),"&lt;=",SUM('Раздел 4'!D12:D12))</f>
        <v>0&lt;=0</v>
      </c>
    </row>
    <row r="644" spans="1:5" ht="25.5">
      <c r="A644" s="349">
        <f>IF((SUM('Разделы 12, 13, 14'!C32:C32)=SUM('Разделы 12, 13, 14'!C28:C28)+SUM('Разделы 12, 13, 14'!C30:C30)),"","Неверно!")</f>
      </c>
      <c r="B644" s="351" t="s">
        <v>2236</v>
      </c>
      <c r="C644" s="344" t="s">
        <v>2237</v>
      </c>
      <c r="D644" s="344" t="s">
        <v>1491</v>
      </c>
      <c r="E644" s="344" t="str">
        <f>CONCATENATE(SUM('Разделы 12, 13, 14'!C32:C32),"=",SUM('Разделы 12, 13, 14'!C28:C28),"+",SUM('Разделы 12, 13, 14'!C30:C30))</f>
        <v>0=0+0</v>
      </c>
    </row>
    <row r="645" spans="1:5" ht="25.5">
      <c r="A645" s="349">
        <f>IF((SUM('Разделы 12, 13, 14'!L32:L32)=SUM('Разделы 12, 13, 14'!L28:L28)+SUM('Разделы 12, 13, 14'!L30:L30)),"","Неверно!")</f>
      </c>
      <c r="B645" s="351" t="s">
        <v>2236</v>
      </c>
      <c r="C645" s="344" t="s">
        <v>2238</v>
      </c>
      <c r="D645" s="344" t="s">
        <v>1491</v>
      </c>
      <c r="E645" s="344" t="str">
        <f>CONCATENATE(SUM('Разделы 12, 13, 14'!L32:L32),"=",SUM('Разделы 12, 13, 14'!L28:L28),"+",SUM('Разделы 12, 13, 14'!L30:L30))</f>
        <v>0=0+0</v>
      </c>
    </row>
    <row r="646" spans="1:5" ht="25.5">
      <c r="A646" s="349">
        <f>IF((SUM('Разделы 12, 13, 14'!M32:M32)=SUM('Разделы 12, 13, 14'!M28:M28)+SUM('Разделы 12, 13, 14'!M30:M30)),"","Неверно!")</f>
      </c>
      <c r="B646" s="351" t="s">
        <v>2236</v>
      </c>
      <c r="C646" s="344" t="s">
        <v>2239</v>
      </c>
      <c r="D646" s="344" t="s">
        <v>1491</v>
      </c>
      <c r="E646" s="344" t="str">
        <f>CONCATENATE(SUM('Разделы 12, 13, 14'!M32:M32),"=",SUM('Разделы 12, 13, 14'!M28:M28),"+",SUM('Разделы 12, 13, 14'!M30:M30))</f>
        <v>0=0+0</v>
      </c>
    </row>
    <row r="647" spans="1:5" ht="25.5">
      <c r="A647" s="349">
        <f>IF((SUM('Разделы 12, 13, 14'!D32:D32)=SUM('Разделы 12, 13, 14'!D28:D28)+SUM('Разделы 12, 13, 14'!D30:D30)),"","Неверно!")</f>
      </c>
      <c r="B647" s="351" t="s">
        <v>2236</v>
      </c>
      <c r="C647" s="344" t="s">
        <v>2240</v>
      </c>
      <c r="D647" s="344" t="s">
        <v>1491</v>
      </c>
      <c r="E647" s="344" t="str">
        <f>CONCATENATE(SUM('Разделы 12, 13, 14'!D32:D32),"=",SUM('Разделы 12, 13, 14'!D28:D28),"+",SUM('Разделы 12, 13, 14'!D30:D30))</f>
        <v>0=0+0</v>
      </c>
    </row>
    <row r="648" spans="1:5" ht="25.5">
      <c r="A648" s="349">
        <f>IF((SUM('Разделы 12, 13, 14'!E32:E32)=SUM('Разделы 12, 13, 14'!E28:E28)+SUM('Разделы 12, 13, 14'!E30:E30)),"","Неверно!")</f>
      </c>
      <c r="B648" s="351" t="s">
        <v>2236</v>
      </c>
      <c r="C648" s="344" t="s">
        <v>2241</v>
      </c>
      <c r="D648" s="344" t="s">
        <v>1491</v>
      </c>
      <c r="E648" s="344" t="str">
        <f>CONCATENATE(SUM('Разделы 12, 13, 14'!E32:E32),"=",SUM('Разделы 12, 13, 14'!E28:E28),"+",SUM('Разделы 12, 13, 14'!E30:E30))</f>
        <v>0=0+0</v>
      </c>
    </row>
    <row r="649" spans="1:5" ht="25.5">
      <c r="A649" s="349">
        <f>IF((SUM('Разделы 12, 13, 14'!F32:F32)=SUM('Разделы 12, 13, 14'!F28:F28)+SUM('Разделы 12, 13, 14'!F30:F30)),"","Неверно!")</f>
      </c>
      <c r="B649" s="351" t="s">
        <v>2236</v>
      </c>
      <c r="C649" s="344" t="s">
        <v>2242</v>
      </c>
      <c r="D649" s="344" t="s">
        <v>1491</v>
      </c>
      <c r="E649" s="344" t="str">
        <f>CONCATENATE(SUM('Разделы 12, 13, 14'!F32:F32),"=",SUM('Разделы 12, 13, 14'!F28:F28),"+",SUM('Разделы 12, 13, 14'!F30:F30))</f>
        <v>0=0+0</v>
      </c>
    </row>
    <row r="650" spans="1:5" ht="25.5">
      <c r="A650" s="349">
        <f>IF((SUM('Разделы 12, 13, 14'!G32:G32)=SUM('Разделы 12, 13, 14'!G28:G28)+SUM('Разделы 12, 13, 14'!G30:G30)),"","Неверно!")</f>
      </c>
      <c r="B650" s="351" t="s">
        <v>2236</v>
      </c>
      <c r="C650" s="344" t="s">
        <v>2243</v>
      </c>
      <c r="D650" s="344" t="s">
        <v>1491</v>
      </c>
      <c r="E650" s="344" t="str">
        <f>CONCATENATE(SUM('Разделы 12, 13, 14'!G32:G32),"=",SUM('Разделы 12, 13, 14'!G28:G28),"+",SUM('Разделы 12, 13, 14'!G30:G30))</f>
        <v>0=0+0</v>
      </c>
    </row>
    <row r="651" spans="1:5" ht="25.5">
      <c r="A651" s="349">
        <f>IF((SUM('Разделы 12, 13, 14'!H32:H32)=SUM('Разделы 12, 13, 14'!H28:H28)+SUM('Разделы 12, 13, 14'!H30:H30)),"","Неверно!")</f>
      </c>
      <c r="B651" s="351" t="s">
        <v>2236</v>
      </c>
      <c r="C651" s="344" t="s">
        <v>2244</v>
      </c>
      <c r="D651" s="344" t="s">
        <v>1491</v>
      </c>
      <c r="E651" s="344" t="str">
        <f>CONCATENATE(SUM('Разделы 12, 13, 14'!H32:H32),"=",SUM('Разделы 12, 13, 14'!H28:H28),"+",SUM('Разделы 12, 13, 14'!H30:H30))</f>
        <v>0=0+0</v>
      </c>
    </row>
    <row r="652" spans="1:5" ht="25.5">
      <c r="A652" s="349">
        <f>IF((SUM('Разделы 12, 13, 14'!I32:I32)=SUM('Разделы 12, 13, 14'!I28:I28)+SUM('Разделы 12, 13, 14'!I30:I30)),"","Неверно!")</f>
      </c>
      <c r="B652" s="351" t="s">
        <v>2236</v>
      </c>
      <c r="C652" s="344" t="s">
        <v>2245</v>
      </c>
      <c r="D652" s="344" t="s">
        <v>1491</v>
      </c>
      <c r="E652" s="344" t="str">
        <f>CONCATENATE(SUM('Разделы 12, 13, 14'!I32:I32),"=",SUM('Разделы 12, 13, 14'!I28:I28),"+",SUM('Разделы 12, 13, 14'!I30:I30))</f>
        <v>0=0+0</v>
      </c>
    </row>
    <row r="653" spans="1:5" ht="25.5">
      <c r="A653" s="349">
        <f>IF((SUM('Разделы 12, 13, 14'!J32:J32)=SUM('Разделы 12, 13, 14'!J28:J28)+SUM('Разделы 12, 13, 14'!J30:J30)),"","Неверно!")</f>
      </c>
      <c r="B653" s="351" t="s">
        <v>2236</v>
      </c>
      <c r="C653" s="344" t="s">
        <v>2246</v>
      </c>
      <c r="D653" s="344" t="s">
        <v>1491</v>
      </c>
      <c r="E653" s="344" t="str">
        <f>CONCATENATE(SUM('Разделы 12, 13, 14'!J32:J32),"=",SUM('Разделы 12, 13, 14'!J28:J28),"+",SUM('Разделы 12, 13, 14'!J30:J30))</f>
        <v>0=0+0</v>
      </c>
    </row>
    <row r="654" spans="1:5" ht="25.5">
      <c r="A654" s="349">
        <f>IF((SUM('Разделы 12, 13, 14'!K32:K32)=SUM('Разделы 12, 13, 14'!K28:K28)+SUM('Разделы 12, 13, 14'!K30:K30)),"","Неверно!")</f>
      </c>
      <c r="B654" s="351" t="s">
        <v>2236</v>
      </c>
      <c r="C654" s="344" t="s">
        <v>2247</v>
      </c>
      <c r="D654" s="344" t="s">
        <v>1491</v>
      </c>
      <c r="E654" s="344" t="str">
        <f>CONCATENATE(SUM('Разделы 12, 13, 14'!K32:K32),"=",SUM('Разделы 12, 13, 14'!K28:K28),"+",SUM('Разделы 12, 13, 14'!K30:K30))</f>
        <v>0=0+0</v>
      </c>
    </row>
    <row r="655" spans="1:5" ht="25.5">
      <c r="A655" s="349">
        <f>IF((SUM('Разделы 9, 10, 11'!I11:I11)&gt;=SUM('Разделы 9, 10, 11'!J11:J11)),"","Неверно!")</f>
      </c>
      <c r="B655" s="351" t="s">
        <v>2248</v>
      </c>
      <c r="C655" s="344" t="s">
        <v>2249</v>
      </c>
      <c r="D655" s="344" t="s">
        <v>1416</v>
      </c>
      <c r="E655" s="344" t="str">
        <f>CONCATENATE(SUM('Разделы 9, 10, 11'!I11:I11),"&gt;=",SUM('Разделы 9, 10, 11'!J11:J11))</f>
        <v>0&gt;=0</v>
      </c>
    </row>
    <row r="656" spans="1:5" ht="25.5">
      <c r="A656" s="349">
        <f>IF((SUM('Разделы 9, 10, 11'!I20:I20)&gt;=SUM('Разделы 9, 10, 11'!J20:J20)),"","Неверно!")</f>
      </c>
      <c r="B656" s="351" t="s">
        <v>2248</v>
      </c>
      <c r="C656" s="344" t="s">
        <v>2250</v>
      </c>
      <c r="D656" s="344" t="s">
        <v>1416</v>
      </c>
      <c r="E656" s="344" t="str">
        <f>CONCATENATE(SUM('Разделы 9, 10, 11'!I20:I20),"&gt;=",SUM('Разделы 9, 10, 11'!J20:J20))</f>
        <v>0&gt;=0</v>
      </c>
    </row>
    <row r="657" spans="1:5" ht="25.5">
      <c r="A657" s="349">
        <f>IF((SUM('Разделы 9, 10, 11'!I12:I12)&gt;=SUM('Разделы 9, 10, 11'!J12:J12)),"","Неверно!")</f>
      </c>
      <c r="B657" s="351" t="s">
        <v>2248</v>
      </c>
      <c r="C657" s="344" t="s">
        <v>2251</v>
      </c>
      <c r="D657" s="344" t="s">
        <v>1416</v>
      </c>
      <c r="E657" s="344" t="str">
        <f>CONCATENATE(SUM('Разделы 9, 10, 11'!I12:I12),"&gt;=",SUM('Разделы 9, 10, 11'!J12:J12))</f>
        <v>0&gt;=0</v>
      </c>
    </row>
    <row r="658" spans="1:5" ht="25.5">
      <c r="A658" s="349">
        <f>IF((SUM('Разделы 9, 10, 11'!I13:I13)&gt;=SUM('Разделы 9, 10, 11'!J13:J13)),"","Неверно!")</f>
      </c>
      <c r="B658" s="351" t="s">
        <v>2248</v>
      </c>
      <c r="C658" s="344" t="s">
        <v>2252</v>
      </c>
      <c r="D658" s="344" t="s">
        <v>1416</v>
      </c>
      <c r="E658" s="344" t="str">
        <f>CONCATENATE(SUM('Разделы 9, 10, 11'!I13:I13),"&gt;=",SUM('Разделы 9, 10, 11'!J13:J13))</f>
        <v>0&gt;=0</v>
      </c>
    </row>
    <row r="659" spans="1:5" ht="25.5">
      <c r="A659" s="349">
        <f>IF((SUM('Разделы 9, 10, 11'!I14:I14)&gt;=SUM('Разделы 9, 10, 11'!J14:J14)),"","Неверно!")</f>
      </c>
      <c r="B659" s="351" t="s">
        <v>2248</v>
      </c>
      <c r="C659" s="344" t="s">
        <v>2253</v>
      </c>
      <c r="D659" s="344" t="s">
        <v>1416</v>
      </c>
      <c r="E659" s="344" t="str">
        <f>CONCATENATE(SUM('Разделы 9, 10, 11'!I14:I14),"&gt;=",SUM('Разделы 9, 10, 11'!J14:J14))</f>
        <v>0&gt;=0</v>
      </c>
    </row>
    <row r="660" spans="1:5" ht="25.5">
      <c r="A660" s="349">
        <f>IF((SUM('Разделы 9, 10, 11'!I15:I15)&gt;=SUM('Разделы 9, 10, 11'!J15:J15)),"","Неверно!")</f>
      </c>
      <c r="B660" s="351" t="s">
        <v>2248</v>
      </c>
      <c r="C660" s="344" t="s">
        <v>2254</v>
      </c>
      <c r="D660" s="344" t="s">
        <v>1416</v>
      </c>
      <c r="E660" s="344" t="str">
        <f>CONCATENATE(SUM('Разделы 9, 10, 11'!I15:I15),"&gt;=",SUM('Разделы 9, 10, 11'!J15:J15))</f>
        <v>0&gt;=0</v>
      </c>
    </row>
    <row r="661" spans="1:5" ht="25.5">
      <c r="A661" s="349">
        <f>IF((SUM('Разделы 9, 10, 11'!I16:I16)&gt;=SUM('Разделы 9, 10, 11'!J16:J16)),"","Неверно!")</f>
      </c>
      <c r="B661" s="351" t="s">
        <v>2248</v>
      </c>
      <c r="C661" s="344" t="s">
        <v>2255</v>
      </c>
      <c r="D661" s="344" t="s">
        <v>1416</v>
      </c>
      <c r="E661" s="344" t="str">
        <f>CONCATENATE(SUM('Разделы 9, 10, 11'!I16:I16),"&gt;=",SUM('Разделы 9, 10, 11'!J16:J16))</f>
        <v>0&gt;=0</v>
      </c>
    </row>
    <row r="662" spans="1:5" ht="25.5">
      <c r="A662" s="349">
        <f>IF((SUM('Разделы 9, 10, 11'!I17:I17)&gt;=SUM('Разделы 9, 10, 11'!J17:J17)),"","Неверно!")</f>
      </c>
      <c r="B662" s="351" t="s">
        <v>2248</v>
      </c>
      <c r="C662" s="344" t="s">
        <v>2256</v>
      </c>
      <c r="D662" s="344" t="s">
        <v>1416</v>
      </c>
      <c r="E662" s="344" t="str">
        <f>CONCATENATE(SUM('Разделы 9, 10, 11'!I17:I17),"&gt;=",SUM('Разделы 9, 10, 11'!J17:J17))</f>
        <v>0&gt;=0</v>
      </c>
    </row>
    <row r="663" spans="1:5" ht="25.5">
      <c r="A663" s="349">
        <f>IF((SUM('Разделы 9, 10, 11'!I18:I18)&gt;=SUM('Разделы 9, 10, 11'!J18:J18)),"","Неверно!")</f>
      </c>
      <c r="B663" s="351" t="s">
        <v>2248</v>
      </c>
      <c r="C663" s="344" t="s">
        <v>2257</v>
      </c>
      <c r="D663" s="344" t="s">
        <v>1416</v>
      </c>
      <c r="E663" s="344" t="str">
        <f>CONCATENATE(SUM('Разделы 9, 10, 11'!I18:I18),"&gt;=",SUM('Разделы 9, 10, 11'!J18:J18))</f>
        <v>0&gt;=0</v>
      </c>
    </row>
    <row r="664" spans="1:5" ht="25.5">
      <c r="A664" s="349">
        <f>IF((SUM('Разделы 9, 10, 11'!I19:I19)&gt;=SUM('Разделы 9, 10, 11'!J19:J19)),"","Неверно!")</f>
      </c>
      <c r="B664" s="351" t="s">
        <v>2248</v>
      </c>
      <c r="C664" s="344" t="s">
        <v>2258</v>
      </c>
      <c r="D664" s="344" t="s">
        <v>1416</v>
      </c>
      <c r="E664" s="344" t="str">
        <f>CONCATENATE(SUM('Разделы 9, 10, 11'!I19:I19),"&gt;=",SUM('Разделы 9, 10, 11'!J19:J19))</f>
        <v>0&gt;=0</v>
      </c>
    </row>
    <row r="665" spans="1:5" ht="25.5">
      <c r="A665" s="349">
        <f>IF((SUM('Раздел 1'!X10:X10)&lt;=SUM('Раздел 1'!H10:I10)),"","Неверно!")</f>
      </c>
      <c r="B665" s="351" t="s">
        <v>2259</v>
      </c>
      <c r="C665" s="344" t="s">
        <v>2260</v>
      </c>
      <c r="D665" s="344" t="s">
        <v>1461</v>
      </c>
      <c r="E665" s="344" t="str">
        <f>CONCATENATE(SUM('Раздел 1'!X10:X10),"&lt;=",SUM('Раздел 1'!H10:I10))</f>
        <v>0&lt;=5</v>
      </c>
    </row>
    <row r="666" spans="1:5" ht="25.5">
      <c r="A666" s="349">
        <f>IF((SUM('Раздел 1'!X19:X19)&lt;=SUM('Раздел 1'!H19:I19)),"","Неверно!")</f>
      </c>
      <c r="B666" s="351" t="s">
        <v>2259</v>
      </c>
      <c r="C666" s="344" t="s">
        <v>2261</v>
      </c>
      <c r="D666" s="344" t="s">
        <v>1461</v>
      </c>
      <c r="E666" s="344" t="str">
        <f>CONCATENATE(SUM('Раздел 1'!X19:X19),"&lt;=",SUM('Раздел 1'!H19:I19))</f>
        <v>0&lt;=0</v>
      </c>
    </row>
    <row r="667" spans="1:5" ht="25.5">
      <c r="A667" s="349">
        <f>IF((SUM('Раздел 1'!X20:X20)&lt;=SUM('Раздел 1'!H20:I20)),"","Неверно!")</f>
      </c>
      <c r="B667" s="351" t="s">
        <v>2259</v>
      </c>
      <c r="C667" s="344" t="s">
        <v>2262</v>
      </c>
      <c r="D667" s="344" t="s">
        <v>1461</v>
      </c>
      <c r="E667" s="344" t="str">
        <f>CONCATENATE(SUM('Раздел 1'!X20:X20),"&lt;=",SUM('Раздел 1'!H20:I20))</f>
        <v>0&lt;=0</v>
      </c>
    </row>
    <row r="668" spans="1:5" ht="25.5">
      <c r="A668" s="349">
        <f>IF((SUM('Раздел 1'!X21:X21)&lt;=SUM('Раздел 1'!H21:I21)),"","Неверно!")</f>
      </c>
      <c r="B668" s="351" t="s">
        <v>2259</v>
      </c>
      <c r="C668" s="344" t="s">
        <v>2263</v>
      </c>
      <c r="D668" s="344" t="s">
        <v>1461</v>
      </c>
      <c r="E668" s="344" t="str">
        <f>CONCATENATE(SUM('Раздел 1'!X21:X21),"&lt;=",SUM('Раздел 1'!H21:I21))</f>
        <v>0&lt;=0</v>
      </c>
    </row>
    <row r="669" spans="1:5" ht="25.5">
      <c r="A669" s="349">
        <f>IF((SUM('Раздел 1'!X22:X22)&lt;=SUM('Раздел 1'!H22:I22)),"","Неверно!")</f>
      </c>
      <c r="B669" s="351" t="s">
        <v>2259</v>
      </c>
      <c r="C669" s="344" t="s">
        <v>2264</v>
      </c>
      <c r="D669" s="344" t="s">
        <v>1461</v>
      </c>
      <c r="E669" s="344" t="str">
        <f>CONCATENATE(SUM('Раздел 1'!X22:X22),"&lt;=",SUM('Раздел 1'!H22:I22))</f>
        <v>0&lt;=0</v>
      </c>
    </row>
    <row r="670" spans="1:5" ht="25.5">
      <c r="A670" s="349">
        <f>IF((SUM('Раздел 1'!X23:X23)&lt;=SUM('Раздел 1'!H23:I23)),"","Неверно!")</f>
      </c>
      <c r="B670" s="351" t="s">
        <v>2259</v>
      </c>
      <c r="C670" s="344" t="s">
        <v>2265</v>
      </c>
      <c r="D670" s="344" t="s">
        <v>1461</v>
      </c>
      <c r="E670" s="344" t="str">
        <f>CONCATENATE(SUM('Раздел 1'!X23:X23),"&lt;=",SUM('Раздел 1'!H23:I23))</f>
        <v>0&lt;=0</v>
      </c>
    </row>
    <row r="671" spans="1:5" ht="25.5">
      <c r="A671" s="349">
        <f>IF((SUM('Раздел 1'!X24:X24)&lt;=SUM('Раздел 1'!H24:I24)),"","Неверно!")</f>
      </c>
      <c r="B671" s="351" t="s">
        <v>2259</v>
      </c>
      <c r="C671" s="344" t="s">
        <v>2266</v>
      </c>
      <c r="D671" s="344" t="s">
        <v>1461</v>
      </c>
      <c r="E671" s="344" t="str">
        <f>CONCATENATE(SUM('Раздел 1'!X24:X24),"&lt;=",SUM('Раздел 1'!H24:I24))</f>
        <v>0&lt;=0</v>
      </c>
    </row>
    <row r="672" spans="1:5" ht="25.5">
      <c r="A672" s="349">
        <f>IF((SUM('Раздел 1'!X25:X25)&lt;=SUM('Раздел 1'!H25:I25)),"","Неверно!")</f>
      </c>
      <c r="B672" s="351" t="s">
        <v>2259</v>
      </c>
      <c r="C672" s="344" t="s">
        <v>2267</v>
      </c>
      <c r="D672" s="344" t="s">
        <v>1461</v>
      </c>
      <c r="E672" s="344" t="str">
        <f>CONCATENATE(SUM('Раздел 1'!X25:X25),"&lt;=",SUM('Раздел 1'!H25:I25))</f>
        <v>0&lt;=0</v>
      </c>
    </row>
    <row r="673" spans="1:5" ht="25.5">
      <c r="A673" s="349">
        <f>IF((SUM('Раздел 1'!X26:X26)&lt;=SUM('Раздел 1'!H26:I26)),"","Неверно!")</f>
      </c>
      <c r="B673" s="351" t="s">
        <v>2259</v>
      </c>
      <c r="C673" s="344" t="s">
        <v>2268</v>
      </c>
      <c r="D673" s="344" t="s">
        <v>1461</v>
      </c>
      <c r="E673" s="344" t="str">
        <f>CONCATENATE(SUM('Раздел 1'!X26:X26),"&lt;=",SUM('Раздел 1'!H26:I26))</f>
        <v>0&lt;=0</v>
      </c>
    </row>
    <row r="674" spans="1:5" ht="25.5">
      <c r="A674" s="349">
        <f>IF((SUM('Раздел 1'!X27:X27)&lt;=SUM('Раздел 1'!H27:I27)),"","Неверно!")</f>
      </c>
      <c r="B674" s="351" t="s">
        <v>2259</v>
      </c>
      <c r="C674" s="344" t="s">
        <v>2269</v>
      </c>
      <c r="D674" s="344" t="s">
        <v>1461</v>
      </c>
      <c r="E674" s="344" t="str">
        <f>CONCATENATE(SUM('Раздел 1'!X27:X27),"&lt;=",SUM('Раздел 1'!H27:I27))</f>
        <v>0&lt;=0</v>
      </c>
    </row>
    <row r="675" spans="1:5" ht="25.5">
      <c r="A675" s="349">
        <f>IF((SUM('Раздел 1'!X28:X28)&lt;=SUM('Раздел 1'!H28:I28)),"","Неверно!")</f>
      </c>
      <c r="B675" s="351" t="s">
        <v>2259</v>
      </c>
      <c r="C675" s="344" t="s">
        <v>2270</v>
      </c>
      <c r="D675" s="344" t="s">
        <v>1461</v>
      </c>
      <c r="E675" s="344" t="str">
        <f>CONCATENATE(SUM('Раздел 1'!X28:X28),"&lt;=",SUM('Раздел 1'!H28:I28))</f>
        <v>0&lt;=1</v>
      </c>
    </row>
    <row r="676" spans="1:5" ht="25.5">
      <c r="A676" s="349">
        <f>IF((SUM('Раздел 1'!X11:X11)&lt;=SUM('Раздел 1'!H11:I11)),"","Неверно!")</f>
      </c>
      <c r="B676" s="351" t="s">
        <v>2259</v>
      </c>
      <c r="C676" s="344" t="s">
        <v>2271</v>
      </c>
      <c r="D676" s="344" t="s">
        <v>1461</v>
      </c>
      <c r="E676" s="344" t="str">
        <f>CONCATENATE(SUM('Раздел 1'!X11:X11),"&lt;=",SUM('Раздел 1'!H11:I11))</f>
        <v>0&lt;=0</v>
      </c>
    </row>
    <row r="677" spans="1:5" ht="25.5">
      <c r="A677" s="349">
        <f>IF((SUM('Раздел 1'!X29:X29)&lt;=SUM('Раздел 1'!H29:I29)),"","Неверно!")</f>
      </c>
      <c r="B677" s="351" t="s">
        <v>2259</v>
      </c>
      <c r="C677" s="344" t="s">
        <v>2272</v>
      </c>
      <c r="D677" s="344" t="s">
        <v>1461</v>
      </c>
      <c r="E677" s="344" t="str">
        <f>CONCATENATE(SUM('Раздел 1'!X29:X29),"&lt;=",SUM('Раздел 1'!H29:I29))</f>
        <v>0&lt;=0</v>
      </c>
    </row>
    <row r="678" spans="1:5" ht="25.5">
      <c r="A678" s="349">
        <f>IF((SUM('Раздел 1'!X30:X30)&lt;=SUM('Раздел 1'!H30:I30)),"","Неверно!")</f>
      </c>
      <c r="B678" s="351" t="s">
        <v>2259</v>
      </c>
      <c r="C678" s="344" t="s">
        <v>2273</v>
      </c>
      <c r="D678" s="344" t="s">
        <v>1461</v>
      </c>
      <c r="E678" s="344" t="str">
        <f>CONCATENATE(SUM('Раздел 1'!X30:X30),"&lt;=",SUM('Раздел 1'!H30:I30))</f>
        <v>0&lt;=0</v>
      </c>
    </row>
    <row r="679" spans="1:5" ht="25.5">
      <c r="A679" s="349">
        <f>IF((SUM('Раздел 1'!X31:X31)&lt;=SUM('Раздел 1'!H31:I31)),"","Неверно!")</f>
      </c>
      <c r="B679" s="351" t="s">
        <v>2259</v>
      </c>
      <c r="C679" s="344" t="s">
        <v>2274</v>
      </c>
      <c r="D679" s="344" t="s">
        <v>1461</v>
      </c>
      <c r="E679" s="344" t="str">
        <f>CONCATENATE(SUM('Раздел 1'!X31:X31),"&lt;=",SUM('Раздел 1'!H31:I31))</f>
        <v>0&lt;=0</v>
      </c>
    </row>
    <row r="680" spans="1:5" ht="25.5">
      <c r="A680" s="349">
        <f>IF((SUM('Раздел 1'!X32:X32)&lt;=SUM('Раздел 1'!H32:I32)),"","Неверно!")</f>
      </c>
      <c r="B680" s="351" t="s">
        <v>2259</v>
      </c>
      <c r="C680" s="344" t="s">
        <v>2275</v>
      </c>
      <c r="D680" s="344" t="s">
        <v>1461</v>
      </c>
      <c r="E680" s="344" t="str">
        <f>CONCATENATE(SUM('Раздел 1'!X32:X32),"&lt;=",SUM('Раздел 1'!H32:I32))</f>
        <v>0&lt;=0</v>
      </c>
    </row>
    <row r="681" spans="1:5" ht="25.5">
      <c r="A681" s="349">
        <f>IF((SUM('Раздел 1'!X33:X33)&lt;=SUM('Раздел 1'!H33:I33)),"","Неверно!")</f>
      </c>
      <c r="B681" s="351" t="s">
        <v>2259</v>
      </c>
      <c r="C681" s="344" t="s">
        <v>2276</v>
      </c>
      <c r="D681" s="344" t="s">
        <v>1461</v>
      </c>
      <c r="E681" s="344" t="str">
        <f>CONCATENATE(SUM('Раздел 1'!X33:X33),"&lt;=",SUM('Раздел 1'!H33:I33))</f>
        <v>0&lt;=0</v>
      </c>
    </row>
    <row r="682" spans="1:5" ht="25.5">
      <c r="A682" s="349">
        <f>IF((SUM('Раздел 1'!X34:X34)&lt;=SUM('Раздел 1'!H34:I34)),"","Неверно!")</f>
      </c>
      <c r="B682" s="351" t="s">
        <v>2259</v>
      </c>
      <c r="C682" s="344" t="s">
        <v>2277</v>
      </c>
      <c r="D682" s="344" t="s">
        <v>1461</v>
      </c>
      <c r="E682" s="344" t="str">
        <f>CONCATENATE(SUM('Раздел 1'!X34:X34),"&lt;=",SUM('Раздел 1'!H34:I34))</f>
        <v>0&lt;=0</v>
      </c>
    </row>
    <row r="683" spans="1:5" ht="25.5">
      <c r="A683" s="349">
        <f>IF((SUM('Раздел 1'!X35:X35)&lt;=SUM('Раздел 1'!H35:I35)),"","Неверно!")</f>
      </c>
      <c r="B683" s="351" t="s">
        <v>2259</v>
      </c>
      <c r="C683" s="344" t="s">
        <v>2278</v>
      </c>
      <c r="D683" s="344" t="s">
        <v>1461</v>
      </c>
      <c r="E683" s="344" t="str">
        <f>CONCATENATE(SUM('Раздел 1'!X35:X35),"&lt;=",SUM('Раздел 1'!H35:I35))</f>
        <v>0&lt;=0</v>
      </c>
    </row>
    <row r="684" spans="1:5" ht="25.5">
      <c r="A684" s="349">
        <f>IF((SUM('Раздел 1'!X36:X36)&lt;=SUM('Раздел 1'!H36:I36)),"","Неверно!")</f>
      </c>
      <c r="B684" s="351" t="s">
        <v>2259</v>
      </c>
      <c r="C684" s="344" t="s">
        <v>2279</v>
      </c>
      <c r="D684" s="344" t="s">
        <v>1461</v>
      </c>
      <c r="E684" s="344" t="str">
        <f>CONCATENATE(SUM('Раздел 1'!X36:X36),"&lt;=",SUM('Раздел 1'!H36:I36))</f>
        <v>0&lt;=0</v>
      </c>
    </row>
    <row r="685" spans="1:5" ht="25.5">
      <c r="A685" s="349">
        <f>IF((SUM('Раздел 1'!X37:X37)&lt;=SUM('Раздел 1'!H37:I37)),"","Неверно!")</f>
      </c>
      <c r="B685" s="351" t="s">
        <v>2259</v>
      </c>
      <c r="C685" s="344" t="s">
        <v>2280</v>
      </c>
      <c r="D685" s="344" t="s">
        <v>1461</v>
      </c>
      <c r="E685" s="344" t="str">
        <f>CONCATENATE(SUM('Раздел 1'!X37:X37),"&lt;=",SUM('Раздел 1'!H37:I37))</f>
        <v>0&lt;=0</v>
      </c>
    </row>
    <row r="686" spans="1:5" ht="25.5">
      <c r="A686" s="349">
        <f>IF((SUM('Раздел 1'!X38:X38)&lt;=SUM('Раздел 1'!H38:I38)),"","Неверно!")</f>
      </c>
      <c r="B686" s="351" t="s">
        <v>2259</v>
      </c>
      <c r="C686" s="344" t="s">
        <v>2281</v>
      </c>
      <c r="D686" s="344" t="s">
        <v>1461</v>
      </c>
      <c r="E686" s="344" t="str">
        <f>CONCATENATE(SUM('Раздел 1'!X38:X38),"&lt;=",SUM('Раздел 1'!H38:I38))</f>
        <v>0&lt;=0</v>
      </c>
    </row>
    <row r="687" spans="1:5" ht="25.5">
      <c r="A687" s="349">
        <f>IF((SUM('Раздел 1'!X12:X12)&lt;=SUM('Раздел 1'!H12:I12)),"","Неверно!")</f>
      </c>
      <c r="B687" s="351" t="s">
        <v>2259</v>
      </c>
      <c r="C687" s="344" t="s">
        <v>2282</v>
      </c>
      <c r="D687" s="344" t="s">
        <v>1461</v>
      </c>
      <c r="E687" s="344" t="str">
        <f>CONCATENATE(SUM('Раздел 1'!X12:X12),"&lt;=",SUM('Раздел 1'!H12:I12))</f>
        <v>0&lt;=0</v>
      </c>
    </row>
    <row r="688" spans="1:5" ht="25.5">
      <c r="A688" s="349">
        <f>IF((SUM('Раздел 1'!X39:X39)&lt;=SUM('Раздел 1'!H39:I39)),"","Неверно!")</f>
      </c>
      <c r="B688" s="351" t="s">
        <v>2259</v>
      </c>
      <c r="C688" s="344" t="s">
        <v>2283</v>
      </c>
      <c r="D688" s="344" t="s">
        <v>1461</v>
      </c>
      <c r="E688" s="344" t="str">
        <f>CONCATENATE(SUM('Раздел 1'!X39:X39),"&lt;=",SUM('Раздел 1'!H39:I39))</f>
        <v>0&lt;=0</v>
      </c>
    </row>
    <row r="689" spans="1:5" ht="25.5">
      <c r="A689" s="349">
        <f>IF((SUM('Раздел 1'!X40:X40)&lt;=SUM('Раздел 1'!H40:I40)),"","Неверно!")</f>
      </c>
      <c r="B689" s="351" t="s">
        <v>2259</v>
      </c>
      <c r="C689" s="344" t="s">
        <v>2284</v>
      </c>
      <c r="D689" s="344" t="s">
        <v>1461</v>
      </c>
      <c r="E689" s="344" t="str">
        <f>CONCATENATE(SUM('Раздел 1'!X40:X40),"&lt;=",SUM('Раздел 1'!H40:I40))</f>
        <v>0&lt;=0</v>
      </c>
    </row>
    <row r="690" spans="1:5" ht="25.5">
      <c r="A690" s="349">
        <f>IF((SUM('Раздел 1'!X41:X41)&lt;=SUM('Раздел 1'!H41:I41)),"","Неверно!")</f>
      </c>
      <c r="B690" s="351" t="s">
        <v>2259</v>
      </c>
      <c r="C690" s="344" t="s">
        <v>2285</v>
      </c>
      <c r="D690" s="344" t="s">
        <v>1461</v>
      </c>
      <c r="E690" s="344" t="str">
        <f>CONCATENATE(SUM('Раздел 1'!X41:X41),"&lt;=",SUM('Раздел 1'!H41:I41))</f>
        <v>0&lt;=0</v>
      </c>
    </row>
    <row r="691" spans="1:5" ht="25.5">
      <c r="A691" s="349">
        <f>IF((SUM('Раздел 1'!X42:X42)&lt;=SUM('Раздел 1'!H42:I42)),"","Неверно!")</f>
      </c>
      <c r="B691" s="351" t="s">
        <v>2259</v>
      </c>
      <c r="C691" s="344" t="s">
        <v>2286</v>
      </c>
      <c r="D691" s="344" t="s">
        <v>1461</v>
      </c>
      <c r="E691" s="344" t="str">
        <f>CONCATENATE(SUM('Раздел 1'!X42:X42),"&lt;=",SUM('Раздел 1'!H42:I42))</f>
        <v>0&lt;=0</v>
      </c>
    </row>
    <row r="692" spans="1:5" ht="25.5">
      <c r="A692" s="349">
        <f>IF((SUM('Раздел 1'!X43:X43)&lt;=SUM('Раздел 1'!H43:I43)),"","Неверно!")</f>
      </c>
      <c r="B692" s="351" t="s">
        <v>2259</v>
      </c>
      <c r="C692" s="344" t="s">
        <v>2287</v>
      </c>
      <c r="D692" s="344" t="s">
        <v>1461</v>
      </c>
      <c r="E692" s="344" t="str">
        <f>CONCATENATE(SUM('Раздел 1'!X43:X43),"&lt;=",SUM('Раздел 1'!H43:I43))</f>
        <v>0&lt;=0</v>
      </c>
    </row>
    <row r="693" spans="1:5" ht="25.5">
      <c r="A693" s="349">
        <f>IF((SUM('Раздел 1'!X44:X44)&lt;=SUM('Раздел 1'!H44:I44)),"","Неверно!")</f>
      </c>
      <c r="B693" s="351" t="s">
        <v>2259</v>
      </c>
      <c r="C693" s="344" t="s">
        <v>2288</v>
      </c>
      <c r="D693" s="344" t="s">
        <v>1461</v>
      </c>
      <c r="E693" s="344" t="str">
        <f>CONCATENATE(SUM('Раздел 1'!X44:X44),"&lt;=",SUM('Раздел 1'!H44:I44))</f>
        <v>0&lt;=6</v>
      </c>
    </row>
    <row r="694" spans="1:5" ht="25.5">
      <c r="A694" s="349">
        <f>IF((SUM('Раздел 1'!X45:X45)&lt;=SUM('Раздел 1'!H45:I45)),"","Неверно!")</f>
      </c>
      <c r="B694" s="351" t="s">
        <v>2259</v>
      </c>
      <c r="C694" s="344" t="s">
        <v>2289</v>
      </c>
      <c r="D694" s="344" t="s">
        <v>1461</v>
      </c>
      <c r="E694" s="344" t="str">
        <f>CONCATENATE(SUM('Раздел 1'!X45:X45),"&lt;=",SUM('Раздел 1'!H45:I45))</f>
        <v>0&lt;=0</v>
      </c>
    </row>
    <row r="695" spans="1:5" ht="25.5">
      <c r="A695" s="349">
        <f>IF((SUM('Раздел 1'!X46:X46)&lt;=SUM('Раздел 1'!H46:I46)),"","Неверно!")</f>
      </c>
      <c r="B695" s="351" t="s">
        <v>2259</v>
      </c>
      <c r="C695" s="344" t="s">
        <v>2290</v>
      </c>
      <c r="D695" s="344" t="s">
        <v>1461</v>
      </c>
      <c r="E695" s="344" t="str">
        <f>CONCATENATE(SUM('Раздел 1'!X46:X46),"&lt;=",SUM('Раздел 1'!H46:I46))</f>
        <v>0&lt;=0</v>
      </c>
    </row>
    <row r="696" spans="1:5" ht="25.5">
      <c r="A696" s="349">
        <f>IF((SUM('Раздел 1'!X47:X47)&lt;=SUM('Раздел 1'!H47:I47)),"","Неверно!")</f>
      </c>
      <c r="B696" s="351" t="s">
        <v>2259</v>
      </c>
      <c r="C696" s="344" t="s">
        <v>2291</v>
      </c>
      <c r="D696" s="344" t="s">
        <v>1461</v>
      </c>
      <c r="E696" s="344" t="str">
        <f>CONCATENATE(SUM('Раздел 1'!X47:X47),"&lt;=",SUM('Раздел 1'!H47:I47))</f>
        <v>0&lt;=0</v>
      </c>
    </row>
    <row r="697" spans="1:5" ht="25.5">
      <c r="A697" s="349">
        <f>IF((SUM('Раздел 1'!X48:X48)&lt;=SUM('Раздел 1'!H48:I48)),"","Неверно!")</f>
      </c>
      <c r="B697" s="351" t="s">
        <v>2259</v>
      </c>
      <c r="C697" s="344" t="s">
        <v>2292</v>
      </c>
      <c r="D697" s="344" t="s">
        <v>1461</v>
      </c>
      <c r="E697" s="344" t="str">
        <f>CONCATENATE(SUM('Раздел 1'!X48:X48),"&lt;=",SUM('Раздел 1'!H48:I48))</f>
        <v>0&lt;=6</v>
      </c>
    </row>
    <row r="698" spans="1:5" ht="25.5">
      <c r="A698" s="349">
        <f>IF((SUM('Раздел 1'!X13:X13)&lt;=SUM('Раздел 1'!H13:I13)),"","Неверно!")</f>
      </c>
      <c r="B698" s="351" t="s">
        <v>2259</v>
      </c>
      <c r="C698" s="344" t="s">
        <v>2293</v>
      </c>
      <c r="D698" s="344" t="s">
        <v>1461</v>
      </c>
      <c r="E698" s="344" t="str">
        <f>CONCATENATE(SUM('Раздел 1'!X13:X13),"&lt;=",SUM('Раздел 1'!H13:I13))</f>
        <v>0&lt;=0</v>
      </c>
    </row>
    <row r="699" spans="1:5" ht="25.5">
      <c r="A699" s="349">
        <f>IF((SUM('Раздел 1'!X49:X49)&lt;=SUM('Раздел 1'!H49:I49)),"","Неверно!")</f>
      </c>
      <c r="B699" s="351" t="s">
        <v>2259</v>
      </c>
      <c r="C699" s="344" t="s">
        <v>2294</v>
      </c>
      <c r="D699" s="344" t="s">
        <v>1461</v>
      </c>
      <c r="E699" s="344" t="str">
        <f>CONCATENATE(SUM('Раздел 1'!X49:X49),"&lt;=",SUM('Раздел 1'!H49:I49))</f>
        <v>0&lt;=0</v>
      </c>
    </row>
    <row r="700" spans="1:5" ht="25.5">
      <c r="A700" s="349">
        <f>IF((SUM('Раздел 1'!X50:X50)&lt;=SUM('Раздел 1'!H50:I50)),"","Неверно!")</f>
      </c>
      <c r="B700" s="351" t="s">
        <v>2259</v>
      </c>
      <c r="C700" s="344" t="s">
        <v>2295</v>
      </c>
      <c r="D700" s="344" t="s">
        <v>1461</v>
      </c>
      <c r="E700" s="344" t="str">
        <f>CONCATENATE(SUM('Раздел 1'!X50:X50),"&lt;=",SUM('Раздел 1'!H50:I50))</f>
        <v>0&lt;=4</v>
      </c>
    </row>
    <row r="701" spans="1:5" ht="25.5">
      <c r="A701" s="349">
        <f>IF((SUM('Раздел 1'!X51:X51)&lt;=SUM('Раздел 1'!H51:I51)),"","Неверно!")</f>
      </c>
      <c r="B701" s="351" t="s">
        <v>2259</v>
      </c>
      <c r="C701" s="344" t="s">
        <v>2296</v>
      </c>
      <c r="D701" s="344" t="s">
        <v>1461</v>
      </c>
      <c r="E701" s="344" t="str">
        <f>CONCATENATE(SUM('Раздел 1'!X51:X51),"&lt;=",SUM('Раздел 1'!H51:I51))</f>
        <v>0&lt;=1</v>
      </c>
    </row>
    <row r="702" spans="1:5" ht="25.5">
      <c r="A702" s="349">
        <f>IF((SUM('Раздел 1'!X52:X52)&lt;=SUM('Раздел 1'!H52:I52)),"","Неверно!")</f>
      </c>
      <c r="B702" s="351" t="s">
        <v>2259</v>
      </c>
      <c r="C702" s="344" t="s">
        <v>2297</v>
      </c>
      <c r="D702" s="344" t="s">
        <v>1461</v>
      </c>
      <c r="E702" s="344" t="str">
        <f>CONCATENATE(SUM('Раздел 1'!X52:X52),"&lt;=",SUM('Раздел 1'!H52:I52))</f>
        <v>0&lt;=1</v>
      </c>
    </row>
    <row r="703" spans="1:5" ht="25.5">
      <c r="A703" s="349">
        <f>IF((SUM('Раздел 1'!X53:X53)&lt;=SUM('Раздел 1'!H53:I53)),"","Неверно!")</f>
      </c>
      <c r="B703" s="351" t="s">
        <v>2259</v>
      </c>
      <c r="C703" s="344" t="s">
        <v>2298</v>
      </c>
      <c r="D703" s="344" t="s">
        <v>1461</v>
      </c>
      <c r="E703" s="344" t="str">
        <f>CONCATENATE(SUM('Раздел 1'!X53:X53),"&lt;=",SUM('Раздел 1'!H53:I53))</f>
        <v>0&lt;=6</v>
      </c>
    </row>
    <row r="704" spans="1:5" ht="25.5">
      <c r="A704" s="349">
        <f>IF((SUM('Раздел 1'!X54:X54)&lt;=SUM('Раздел 1'!H54:I54)),"","Неверно!")</f>
      </c>
      <c r="B704" s="351" t="s">
        <v>2259</v>
      </c>
      <c r="C704" s="344" t="s">
        <v>2299</v>
      </c>
      <c r="D704" s="344" t="s">
        <v>1461</v>
      </c>
      <c r="E704" s="344" t="str">
        <f>CONCATENATE(SUM('Раздел 1'!X54:X54),"&lt;=",SUM('Раздел 1'!H54:I54))</f>
        <v>0&lt;=0</v>
      </c>
    </row>
    <row r="705" spans="1:5" ht="25.5">
      <c r="A705" s="349">
        <f>IF((SUM('Раздел 1'!X55:X55)&lt;=SUM('Раздел 1'!H55:I55)),"","Неверно!")</f>
      </c>
      <c r="B705" s="351" t="s">
        <v>2259</v>
      </c>
      <c r="C705" s="344" t="s">
        <v>2300</v>
      </c>
      <c r="D705" s="344" t="s">
        <v>1461</v>
      </c>
      <c r="E705" s="344" t="str">
        <f>CONCATENATE(SUM('Раздел 1'!X55:X55),"&lt;=",SUM('Раздел 1'!H55:I55))</f>
        <v>0&lt;=0</v>
      </c>
    </row>
    <row r="706" spans="1:5" ht="25.5">
      <c r="A706" s="349">
        <f>IF((SUM('Раздел 1'!X56:X56)&lt;=SUM('Раздел 1'!H56:I56)),"","Неверно!")</f>
      </c>
      <c r="B706" s="351" t="s">
        <v>2259</v>
      </c>
      <c r="C706" s="344" t="s">
        <v>2301</v>
      </c>
      <c r="D706" s="344" t="s">
        <v>1461</v>
      </c>
      <c r="E706" s="344" t="str">
        <f>CONCATENATE(SUM('Раздел 1'!X56:X56),"&lt;=",SUM('Раздел 1'!H56:I56))</f>
        <v>0&lt;=0</v>
      </c>
    </row>
    <row r="707" spans="1:5" ht="25.5">
      <c r="A707" s="349">
        <f>IF((SUM('Раздел 1'!X14:X14)&lt;=SUM('Раздел 1'!H14:I14)),"","Неверно!")</f>
      </c>
      <c r="B707" s="351" t="s">
        <v>2259</v>
      </c>
      <c r="C707" s="344" t="s">
        <v>2302</v>
      </c>
      <c r="D707" s="344" t="s">
        <v>1461</v>
      </c>
      <c r="E707" s="344" t="str">
        <f>CONCATENATE(SUM('Раздел 1'!X14:X14),"&lt;=",SUM('Раздел 1'!H14:I14))</f>
        <v>0&lt;=0</v>
      </c>
    </row>
    <row r="708" spans="1:5" ht="25.5">
      <c r="A708" s="349">
        <f>IF((SUM('Раздел 1'!X15:X15)&lt;=SUM('Раздел 1'!H15:I15)),"","Неверно!")</f>
      </c>
      <c r="B708" s="351" t="s">
        <v>2259</v>
      </c>
      <c r="C708" s="344" t="s">
        <v>2303</v>
      </c>
      <c r="D708" s="344" t="s">
        <v>1461</v>
      </c>
      <c r="E708" s="344" t="str">
        <f>CONCATENATE(SUM('Раздел 1'!X15:X15),"&lt;=",SUM('Раздел 1'!H15:I15))</f>
        <v>0&lt;=0</v>
      </c>
    </row>
    <row r="709" spans="1:5" ht="25.5">
      <c r="A709" s="349">
        <f>IF((SUM('Раздел 1'!X16:X16)&lt;=SUM('Раздел 1'!H16:I16)),"","Неверно!")</f>
      </c>
      <c r="B709" s="351" t="s">
        <v>2259</v>
      </c>
      <c r="C709" s="344" t="s">
        <v>2304</v>
      </c>
      <c r="D709" s="344" t="s">
        <v>1461</v>
      </c>
      <c r="E709" s="344" t="str">
        <f>CONCATENATE(SUM('Раздел 1'!X16:X16),"&lt;=",SUM('Раздел 1'!H16:I16))</f>
        <v>0&lt;=0</v>
      </c>
    </row>
    <row r="710" spans="1:5" ht="25.5">
      <c r="A710" s="349">
        <f>IF((SUM('Раздел 1'!X17:X17)&lt;=SUM('Раздел 1'!H17:I17)),"","Неверно!")</f>
      </c>
      <c r="B710" s="351" t="s">
        <v>2259</v>
      </c>
      <c r="C710" s="344" t="s">
        <v>2305</v>
      </c>
      <c r="D710" s="344" t="s">
        <v>1461</v>
      </c>
      <c r="E710" s="344" t="str">
        <f>CONCATENATE(SUM('Раздел 1'!X17:X17),"&lt;=",SUM('Раздел 1'!H17:I17))</f>
        <v>0&lt;=0</v>
      </c>
    </row>
    <row r="711" spans="1:5" ht="25.5">
      <c r="A711" s="349">
        <f>IF((SUM('Раздел 1'!X18:X18)&lt;=SUM('Раздел 1'!H18:I18)),"","Неверно!")</f>
      </c>
      <c r="B711" s="351" t="s">
        <v>2259</v>
      </c>
      <c r="C711" s="344" t="s">
        <v>2306</v>
      </c>
      <c r="D711" s="344" t="s">
        <v>1461</v>
      </c>
      <c r="E711" s="344" t="str">
        <f>CONCATENATE(SUM('Раздел 1'!X18:X18),"&lt;=",SUM('Раздел 1'!H18:I18))</f>
        <v>0&lt;=0</v>
      </c>
    </row>
    <row r="712" spans="1:5" ht="38.25">
      <c r="A712" s="349">
        <f>IF((SUM('Разделы 2, 3, 5'!E50:E50)&lt;=SUM('Раздел 1'!G44:G44)),"","Неверно!")</f>
      </c>
      <c r="B712" s="351" t="s">
        <v>2307</v>
      </c>
      <c r="C712" s="344" t="s">
        <v>2308</v>
      </c>
      <c r="D712" s="344" t="s">
        <v>1475</v>
      </c>
      <c r="E712" s="344" t="str">
        <f>CONCATENATE(SUM('Разделы 2, 3, 5'!E50:E50),"&lt;=",SUM('Раздел 1'!G44:G44))</f>
        <v>0&lt;=7</v>
      </c>
    </row>
    <row r="713" spans="1:5" ht="38.25">
      <c r="A713" s="349">
        <f>IF((SUM('Раздел 1'!P10:P10)&gt;=SUM('Раздел 1'!G10:G10)),"","Неверно!")</f>
      </c>
      <c r="B713" s="351" t="s">
        <v>2309</v>
      </c>
      <c r="C713" s="344" t="s">
        <v>2310</v>
      </c>
      <c r="D713" s="344" t="s">
        <v>1456</v>
      </c>
      <c r="E713" s="344" t="str">
        <f>CONCATENATE(SUM('Раздел 1'!P10:P10),"&gt;=",SUM('Раздел 1'!G10:G10))</f>
        <v>6&gt;=4</v>
      </c>
    </row>
    <row r="714" spans="1:5" ht="38.25">
      <c r="A714" s="349">
        <f>IF((SUM('Раздел 1'!P19:P19)&gt;=SUM('Раздел 1'!G19:G19)),"","Неверно!")</f>
      </c>
      <c r="B714" s="351" t="s">
        <v>2309</v>
      </c>
      <c r="C714" s="344" t="s">
        <v>2311</v>
      </c>
      <c r="D714" s="344" t="s">
        <v>1456</v>
      </c>
      <c r="E714" s="344" t="str">
        <f>CONCATENATE(SUM('Раздел 1'!P19:P19),"&gt;=",SUM('Раздел 1'!G19:G19))</f>
        <v>0&gt;=0</v>
      </c>
    </row>
    <row r="715" spans="1:5" ht="38.25">
      <c r="A715" s="349">
        <f>IF((SUM('Раздел 1'!P20:P20)&gt;=SUM('Раздел 1'!G20:G20)),"","Неверно!")</f>
      </c>
      <c r="B715" s="351" t="s">
        <v>2309</v>
      </c>
      <c r="C715" s="344" t="s">
        <v>2312</v>
      </c>
      <c r="D715" s="344" t="s">
        <v>1456</v>
      </c>
      <c r="E715" s="344" t="str">
        <f>CONCATENATE(SUM('Раздел 1'!P20:P20),"&gt;=",SUM('Раздел 1'!G20:G20))</f>
        <v>0&gt;=0</v>
      </c>
    </row>
    <row r="716" spans="1:5" ht="38.25">
      <c r="A716" s="349">
        <f>IF((SUM('Раздел 1'!P21:P21)&gt;=SUM('Раздел 1'!G21:G21)),"","Неверно!")</f>
      </c>
      <c r="B716" s="351" t="s">
        <v>2309</v>
      </c>
      <c r="C716" s="344" t="s">
        <v>2313</v>
      </c>
      <c r="D716" s="344" t="s">
        <v>1456</v>
      </c>
      <c r="E716" s="344" t="str">
        <f>CONCATENATE(SUM('Раздел 1'!P21:P21),"&gt;=",SUM('Раздел 1'!G21:G21))</f>
        <v>0&gt;=0</v>
      </c>
    </row>
    <row r="717" spans="1:5" ht="38.25">
      <c r="A717" s="349">
        <f>IF((SUM('Раздел 1'!P22:P22)&gt;=SUM('Раздел 1'!G22:G22)),"","Неверно!")</f>
      </c>
      <c r="B717" s="351" t="s">
        <v>2309</v>
      </c>
      <c r="C717" s="344" t="s">
        <v>2314</v>
      </c>
      <c r="D717" s="344" t="s">
        <v>1456</v>
      </c>
      <c r="E717" s="344" t="str">
        <f>CONCATENATE(SUM('Раздел 1'!P22:P22),"&gt;=",SUM('Раздел 1'!G22:G22))</f>
        <v>0&gt;=0</v>
      </c>
    </row>
    <row r="718" spans="1:5" ht="38.25">
      <c r="A718" s="349">
        <f>IF((SUM('Раздел 1'!P23:P23)&gt;=SUM('Раздел 1'!G23:G23)),"","Неверно!")</f>
      </c>
      <c r="B718" s="351" t="s">
        <v>2309</v>
      </c>
      <c r="C718" s="344" t="s">
        <v>2315</v>
      </c>
      <c r="D718" s="344" t="s">
        <v>1456</v>
      </c>
      <c r="E718" s="344" t="str">
        <f>CONCATENATE(SUM('Раздел 1'!P23:P23),"&gt;=",SUM('Раздел 1'!G23:G23))</f>
        <v>0&gt;=0</v>
      </c>
    </row>
    <row r="719" spans="1:5" ht="38.25">
      <c r="A719" s="349">
        <f>IF((SUM('Раздел 1'!P24:P24)&gt;=SUM('Раздел 1'!G24:G24)),"","Неверно!")</f>
      </c>
      <c r="B719" s="351" t="s">
        <v>2309</v>
      </c>
      <c r="C719" s="344" t="s">
        <v>2316</v>
      </c>
      <c r="D719" s="344" t="s">
        <v>1456</v>
      </c>
      <c r="E719" s="344" t="str">
        <f>CONCATENATE(SUM('Раздел 1'!P24:P24),"&gt;=",SUM('Раздел 1'!G24:G24))</f>
        <v>0&gt;=0</v>
      </c>
    </row>
    <row r="720" spans="1:5" ht="38.25">
      <c r="A720" s="349">
        <f>IF((SUM('Раздел 1'!P25:P25)&gt;=SUM('Раздел 1'!G25:G25)),"","Неверно!")</f>
      </c>
      <c r="B720" s="351" t="s">
        <v>2309</v>
      </c>
      <c r="C720" s="344" t="s">
        <v>2317</v>
      </c>
      <c r="D720" s="344" t="s">
        <v>1456</v>
      </c>
      <c r="E720" s="344" t="str">
        <f>CONCATENATE(SUM('Раздел 1'!P25:P25),"&gt;=",SUM('Раздел 1'!G25:G25))</f>
        <v>0&gt;=0</v>
      </c>
    </row>
    <row r="721" spans="1:5" ht="38.25">
      <c r="A721" s="349">
        <f>IF((SUM('Раздел 1'!P26:P26)&gt;=SUM('Раздел 1'!G26:G26)),"","Неверно!")</f>
      </c>
      <c r="B721" s="351" t="s">
        <v>2309</v>
      </c>
      <c r="C721" s="344" t="s">
        <v>2318</v>
      </c>
      <c r="D721" s="344" t="s">
        <v>1456</v>
      </c>
      <c r="E721" s="344" t="str">
        <f>CONCATENATE(SUM('Раздел 1'!P26:P26),"&gt;=",SUM('Раздел 1'!G26:G26))</f>
        <v>0&gt;=0</v>
      </c>
    </row>
    <row r="722" spans="1:5" ht="38.25">
      <c r="A722" s="349">
        <f>IF((SUM('Раздел 1'!P27:P27)&gt;=SUM('Раздел 1'!G27:G27)),"","Неверно!")</f>
      </c>
      <c r="B722" s="351" t="s">
        <v>2309</v>
      </c>
      <c r="C722" s="344" t="s">
        <v>2319</v>
      </c>
      <c r="D722" s="344" t="s">
        <v>1456</v>
      </c>
      <c r="E722" s="344" t="str">
        <f>CONCATENATE(SUM('Раздел 1'!P27:P27),"&gt;=",SUM('Раздел 1'!G27:G27))</f>
        <v>0&gt;=0</v>
      </c>
    </row>
    <row r="723" spans="1:5" ht="38.25">
      <c r="A723" s="349">
        <f>IF((SUM('Раздел 1'!P28:P28)&gt;=SUM('Раздел 1'!G28:G28)),"","Неверно!")</f>
      </c>
      <c r="B723" s="351" t="s">
        <v>2309</v>
      </c>
      <c r="C723" s="344" t="s">
        <v>2320</v>
      </c>
      <c r="D723" s="344" t="s">
        <v>1456</v>
      </c>
      <c r="E723" s="344" t="str">
        <f>CONCATENATE(SUM('Раздел 1'!P28:P28),"&gt;=",SUM('Раздел 1'!G28:G28))</f>
        <v>4&gt;=1</v>
      </c>
    </row>
    <row r="724" spans="1:5" ht="38.25">
      <c r="A724" s="349">
        <f>IF((SUM('Раздел 1'!P11:P11)&gt;=SUM('Раздел 1'!G11:G11)),"","Неверно!")</f>
      </c>
      <c r="B724" s="351" t="s">
        <v>2309</v>
      </c>
      <c r="C724" s="344" t="s">
        <v>2321</v>
      </c>
      <c r="D724" s="344" t="s">
        <v>1456</v>
      </c>
      <c r="E724" s="344" t="str">
        <f>CONCATENATE(SUM('Раздел 1'!P11:P11),"&gt;=",SUM('Раздел 1'!G11:G11))</f>
        <v>0&gt;=0</v>
      </c>
    </row>
    <row r="725" spans="1:5" ht="38.25">
      <c r="A725" s="349">
        <f>IF((SUM('Раздел 1'!P29:P29)&gt;=SUM('Раздел 1'!G29:G29)),"","Неверно!")</f>
      </c>
      <c r="B725" s="351" t="s">
        <v>2309</v>
      </c>
      <c r="C725" s="344" t="s">
        <v>2322</v>
      </c>
      <c r="D725" s="344" t="s">
        <v>1456</v>
      </c>
      <c r="E725" s="344" t="str">
        <f>CONCATENATE(SUM('Раздел 1'!P29:P29),"&gt;=",SUM('Раздел 1'!G29:G29))</f>
        <v>0&gt;=0</v>
      </c>
    </row>
    <row r="726" spans="1:5" ht="38.25">
      <c r="A726" s="349">
        <f>IF((SUM('Раздел 1'!P30:P30)&gt;=SUM('Раздел 1'!G30:G30)),"","Неверно!")</f>
      </c>
      <c r="B726" s="351" t="s">
        <v>2309</v>
      </c>
      <c r="C726" s="344" t="s">
        <v>2323</v>
      </c>
      <c r="D726" s="344" t="s">
        <v>1456</v>
      </c>
      <c r="E726" s="344" t="str">
        <f>CONCATENATE(SUM('Раздел 1'!P30:P30),"&gt;=",SUM('Раздел 1'!G30:G30))</f>
        <v>0&gt;=0</v>
      </c>
    </row>
    <row r="727" spans="1:5" ht="38.25">
      <c r="A727" s="349">
        <f>IF((SUM('Раздел 1'!P31:P31)&gt;=SUM('Раздел 1'!G31:G31)),"","Неверно!")</f>
      </c>
      <c r="B727" s="351" t="s">
        <v>2309</v>
      </c>
      <c r="C727" s="344" t="s">
        <v>2324</v>
      </c>
      <c r="D727" s="344" t="s">
        <v>1456</v>
      </c>
      <c r="E727" s="344" t="str">
        <f>CONCATENATE(SUM('Раздел 1'!P31:P31),"&gt;=",SUM('Раздел 1'!G31:G31))</f>
        <v>0&gt;=0</v>
      </c>
    </row>
    <row r="728" spans="1:5" ht="38.25">
      <c r="A728" s="349">
        <f>IF((SUM('Раздел 1'!P32:P32)&gt;=SUM('Раздел 1'!G32:G32)),"","Неверно!")</f>
      </c>
      <c r="B728" s="351" t="s">
        <v>2309</v>
      </c>
      <c r="C728" s="344" t="s">
        <v>2325</v>
      </c>
      <c r="D728" s="344" t="s">
        <v>1456</v>
      </c>
      <c r="E728" s="344" t="str">
        <f>CONCATENATE(SUM('Раздел 1'!P32:P32),"&gt;=",SUM('Раздел 1'!G32:G32))</f>
        <v>0&gt;=0</v>
      </c>
    </row>
    <row r="729" spans="1:5" ht="38.25">
      <c r="A729" s="349">
        <f>IF((SUM('Раздел 1'!P33:P33)&gt;=SUM('Раздел 1'!G33:G33)),"","Неверно!")</f>
      </c>
      <c r="B729" s="351" t="s">
        <v>2309</v>
      </c>
      <c r="C729" s="344" t="s">
        <v>2326</v>
      </c>
      <c r="D729" s="344" t="s">
        <v>1456</v>
      </c>
      <c r="E729" s="344" t="str">
        <f>CONCATENATE(SUM('Раздел 1'!P33:P33),"&gt;=",SUM('Раздел 1'!G33:G33))</f>
        <v>0&gt;=0</v>
      </c>
    </row>
    <row r="730" spans="1:5" ht="38.25">
      <c r="A730" s="349">
        <f>IF((SUM('Раздел 1'!P34:P34)&gt;=SUM('Раздел 1'!G34:G34)),"","Неверно!")</f>
      </c>
      <c r="B730" s="351" t="s">
        <v>2309</v>
      </c>
      <c r="C730" s="344" t="s">
        <v>2327</v>
      </c>
      <c r="D730" s="344" t="s">
        <v>1456</v>
      </c>
      <c r="E730" s="344" t="str">
        <f>CONCATENATE(SUM('Раздел 1'!P34:P34),"&gt;=",SUM('Раздел 1'!G34:G34))</f>
        <v>0&gt;=0</v>
      </c>
    </row>
    <row r="731" spans="1:5" ht="38.25">
      <c r="A731" s="349">
        <f>IF((SUM('Раздел 1'!P35:P35)&gt;=SUM('Раздел 1'!G35:G35)),"","Неверно!")</f>
      </c>
      <c r="B731" s="351" t="s">
        <v>2309</v>
      </c>
      <c r="C731" s="344" t="s">
        <v>2328</v>
      </c>
      <c r="D731" s="344" t="s">
        <v>1456</v>
      </c>
      <c r="E731" s="344" t="str">
        <f>CONCATENATE(SUM('Раздел 1'!P35:P35),"&gt;=",SUM('Раздел 1'!G35:G35))</f>
        <v>0&gt;=0</v>
      </c>
    </row>
    <row r="732" spans="1:5" ht="38.25">
      <c r="A732" s="349">
        <f>IF((SUM('Раздел 1'!P36:P36)&gt;=SUM('Раздел 1'!G36:G36)),"","Неверно!")</f>
      </c>
      <c r="B732" s="351" t="s">
        <v>2309</v>
      </c>
      <c r="C732" s="344" t="s">
        <v>2329</v>
      </c>
      <c r="D732" s="344" t="s">
        <v>1456</v>
      </c>
      <c r="E732" s="344" t="str">
        <f>CONCATENATE(SUM('Раздел 1'!P36:P36),"&gt;=",SUM('Раздел 1'!G36:G36))</f>
        <v>0&gt;=0</v>
      </c>
    </row>
    <row r="733" spans="1:5" ht="38.25">
      <c r="A733" s="349">
        <f>IF((SUM('Раздел 1'!P37:P37)&gt;=SUM('Раздел 1'!G37:G37)),"","Неверно!")</f>
      </c>
      <c r="B733" s="351" t="s">
        <v>2309</v>
      </c>
      <c r="C733" s="344" t="s">
        <v>983</v>
      </c>
      <c r="D733" s="344" t="s">
        <v>1456</v>
      </c>
      <c r="E733" s="344" t="str">
        <f>CONCATENATE(SUM('Раздел 1'!P37:P37),"&gt;=",SUM('Раздел 1'!G37:G37))</f>
        <v>0&gt;=0</v>
      </c>
    </row>
    <row r="734" spans="1:5" ht="38.25">
      <c r="A734" s="349">
        <f>IF((SUM('Раздел 1'!P38:P38)&gt;=SUM('Раздел 1'!G38:G38)),"","Неверно!")</f>
      </c>
      <c r="B734" s="351" t="s">
        <v>2309</v>
      </c>
      <c r="C734" s="344" t="s">
        <v>984</v>
      </c>
      <c r="D734" s="344" t="s">
        <v>1456</v>
      </c>
      <c r="E734" s="344" t="str">
        <f>CONCATENATE(SUM('Раздел 1'!P38:P38),"&gt;=",SUM('Раздел 1'!G38:G38))</f>
        <v>0&gt;=0</v>
      </c>
    </row>
    <row r="735" spans="1:5" ht="38.25">
      <c r="A735" s="349">
        <f>IF((SUM('Раздел 1'!P12:P12)&gt;=SUM('Раздел 1'!G12:G12)),"","Неверно!")</f>
      </c>
      <c r="B735" s="351" t="s">
        <v>2309</v>
      </c>
      <c r="C735" s="344" t="s">
        <v>985</v>
      </c>
      <c r="D735" s="344" t="s">
        <v>1456</v>
      </c>
      <c r="E735" s="344" t="str">
        <f>CONCATENATE(SUM('Раздел 1'!P12:P12),"&gt;=",SUM('Раздел 1'!G12:G12))</f>
        <v>0&gt;=0</v>
      </c>
    </row>
    <row r="736" spans="1:5" ht="38.25">
      <c r="A736" s="349">
        <f>IF((SUM('Раздел 1'!P39:P39)&gt;=SUM('Раздел 1'!G39:G39)),"","Неверно!")</f>
      </c>
      <c r="B736" s="351" t="s">
        <v>2309</v>
      </c>
      <c r="C736" s="344" t="s">
        <v>986</v>
      </c>
      <c r="D736" s="344" t="s">
        <v>1456</v>
      </c>
      <c r="E736" s="344" t="str">
        <f>CONCATENATE(SUM('Раздел 1'!P39:P39),"&gt;=",SUM('Раздел 1'!G39:G39))</f>
        <v>0&gt;=0</v>
      </c>
    </row>
    <row r="737" spans="1:5" ht="38.25">
      <c r="A737" s="349">
        <f>IF((SUM('Раздел 1'!P40:P40)&gt;=SUM('Раздел 1'!G40:G40)),"","Неверно!")</f>
      </c>
      <c r="B737" s="351" t="s">
        <v>2309</v>
      </c>
      <c r="C737" s="344" t="s">
        <v>987</v>
      </c>
      <c r="D737" s="344" t="s">
        <v>1456</v>
      </c>
      <c r="E737" s="344" t="str">
        <f>CONCATENATE(SUM('Раздел 1'!P40:P40),"&gt;=",SUM('Раздел 1'!G40:G40))</f>
        <v>0&gt;=0</v>
      </c>
    </row>
    <row r="738" spans="1:5" ht="38.25">
      <c r="A738" s="349">
        <f>IF((SUM('Раздел 1'!P41:P41)&gt;=SUM('Раздел 1'!G41:G41)),"","Неверно!")</f>
      </c>
      <c r="B738" s="351" t="s">
        <v>2309</v>
      </c>
      <c r="C738" s="344" t="s">
        <v>988</v>
      </c>
      <c r="D738" s="344" t="s">
        <v>1456</v>
      </c>
      <c r="E738" s="344" t="str">
        <f>CONCATENATE(SUM('Раздел 1'!P41:P41),"&gt;=",SUM('Раздел 1'!G41:G41))</f>
        <v>0&gt;=0</v>
      </c>
    </row>
    <row r="739" spans="1:5" ht="38.25">
      <c r="A739" s="349">
        <f>IF((SUM('Раздел 1'!P42:P42)&gt;=SUM('Раздел 1'!G42:G42)),"","Неверно!")</f>
      </c>
      <c r="B739" s="351" t="s">
        <v>2309</v>
      </c>
      <c r="C739" s="344" t="s">
        <v>989</v>
      </c>
      <c r="D739" s="344" t="s">
        <v>1456</v>
      </c>
      <c r="E739" s="344" t="str">
        <f>CONCATENATE(SUM('Раздел 1'!P42:P42),"&gt;=",SUM('Раздел 1'!G42:G42))</f>
        <v>0&gt;=0</v>
      </c>
    </row>
    <row r="740" spans="1:5" ht="38.25">
      <c r="A740" s="349">
        <f>IF((SUM('Раздел 1'!P43:P43)&gt;=SUM('Раздел 1'!G43:G43)),"","Неверно!")</f>
      </c>
      <c r="B740" s="351" t="s">
        <v>2309</v>
      </c>
      <c r="C740" s="344" t="s">
        <v>990</v>
      </c>
      <c r="D740" s="344" t="s">
        <v>1456</v>
      </c>
      <c r="E740" s="344" t="str">
        <f>CONCATENATE(SUM('Раздел 1'!P43:P43),"&gt;=",SUM('Раздел 1'!G43:G43))</f>
        <v>0&gt;=0</v>
      </c>
    </row>
    <row r="741" spans="1:5" ht="38.25">
      <c r="A741" s="349">
        <f>IF((SUM('Раздел 1'!P44:P44)&gt;=SUM('Раздел 1'!G44:G44)),"","Неверно!")</f>
      </c>
      <c r="B741" s="351" t="s">
        <v>2309</v>
      </c>
      <c r="C741" s="344" t="s">
        <v>991</v>
      </c>
      <c r="D741" s="344" t="s">
        <v>1456</v>
      </c>
      <c r="E741" s="344" t="str">
        <f>CONCATENATE(SUM('Раздел 1'!P44:P44),"&gt;=",SUM('Раздел 1'!G44:G44))</f>
        <v>12&gt;=7</v>
      </c>
    </row>
    <row r="742" spans="1:5" ht="38.25">
      <c r="A742" s="349">
        <f>IF((SUM('Раздел 1'!P45:P45)&gt;=SUM('Раздел 1'!G45:G45)),"","Неверно!")</f>
      </c>
      <c r="B742" s="351" t="s">
        <v>2309</v>
      </c>
      <c r="C742" s="344" t="s">
        <v>992</v>
      </c>
      <c r="D742" s="344" t="s">
        <v>1456</v>
      </c>
      <c r="E742" s="344" t="str">
        <f>CONCATENATE(SUM('Раздел 1'!P45:P45),"&gt;=",SUM('Раздел 1'!G45:G45))</f>
        <v>1&gt;=1</v>
      </c>
    </row>
    <row r="743" spans="1:5" ht="38.25">
      <c r="A743" s="349">
        <f>IF((SUM('Раздел 1'!P46:P46)&gt;=SUM('Раздел 1'!G46:G46)),"","Неверно!")</f>
      </c>
      <c r="B743" s="351" t="s">
        <v>2309</v>
      </c>
      <c r="C743" s="344" t="s">
        <v>993</v>
      </c>
      <c r="D743" s="344" t="s">
        <v>1456</v>
      </c>
      <c r="E743" s="344" t="str">
        <f>CONCATENATE(SUM('Раздел 1'!P46:P46),"&gt;=",SUM('Раздел 1'!G46:G46))</f>
        <v>0&gt;=0</v>
      </c>
    </row>
    <row r="744" spans="1:5" ht="38.25">
      <c r="A744" s="349">
        <f>IF((SUM('Раздел 1'!P47:P47)&gt;=SUM('Раздел 1'!G47:G47)),"","Неверно!")</f>
      </c>
      <c r="B744" s="351" t="s">
        <v>2309</v>
      </c>
      <c r="C744" s="344" t="s">
        <v>994</v>
      </c>
      <c r="D744" s="344" t="s">
        <v>1456</v>
      </c>
      <c r="E744" s="344" t="str">
        <f>CONCATENATE(SUM('Раздел 1'!P47:P47),"&gt;=",SUM('Раздел 1'!G47:G47))</f>
        <v>0&gt;=0</v>
      </c>
    </row>
    <row r="745" spans="1:5" ht="38.25">
      <c r="A745" s="349">
        <f>IF((SUM('Раздел 1'!P48:P48)&gt;=SUM('Раздел 1'!G48:G48)),"","Неверно!")</f>
      </c>
      <c r="B745" s="351" t="s">
        <v>2309</v>
      </c>
      <c r="C745" s="344" t="s">
        <v>995</v>
      </c>
      <c r="D745" s="344" t="s">
        <v>1456</v>
      </c>
      <c r="E745" s="344" t="str">
        <f>CONCATENATE(SUM('Раздел 1'!P48:P48),"&gt;=",SUM('Раздел 1'!G48:G48))</f>
        <v>10&gt;=7</v>
      </c>
    </row>
    <row r="746" spans="1:5" ht="38.25">
      <c r="A746" s="349">
        <f>IF((SUM('Раздел 1'!P13:P13)&gt;=SUM('Раздел 1'!G13:G13)),"","Неверно!")</f>
      </c>
      <c r="B746" s="351" t="s">
        <v>2309</v>
      </c>
      <c r="C746" s="344" t="s">
        <v>996</v>
      </c>
      <c r="D746" s="344" t="s">
        <v>1456</v>
      </c>
      <c r="E746" s="344" t="str">
        <f>CONCATENATE(SUM('Раздел 1'!P13:P13),"&gt;=",SUM('Раздел 1'!G13:G13))</f>
        <v>0&gt;=0</v>
      </c>
    </row>
    <row r="747" spans="1:5" ht="38.25">
      <c r="A747" s="349">
        <f>IF((SUM('Раздел 1'!P49:P49)&gt;=SUM('Раздел 1'!G49:G49)),"","Неверно!")</f>
      </c>
      <c r="B747" s="351" t="s">
        <v>2309</v>
      </c>
      <c r="C747" s="344" t="s">
        <v>997</v>
      </c>
      <c r="D747" s="344" t="s">
        <v>1456</v>
      </c>
      <c r="E747" s="344" t="str">
        <f>CONCATENATE(SUM('Раздел 1'!P49:P49),"&gt;=",SUM('Раздел 1'!G49:G49))</f>
        <v>0&gt;=0</v>
      </c>
    </row>
    <row r="748" spans="1:5" ht="38.25">
      <c r="A748" s="349">
        <f>IF((SUM('Раздел 1'!P50:P50)&gt;=SUM('Раздел 1'!G50:G50)),"","Неверно!")</f>
      </c>
      <c r="B748" s="351" t="s">
        <v>2309</v>
      </c>
      <c r="C748" s="344" t="s">
        <v>998</v>
      </c>
      <c r="D748" s="344" t="s">
        <v>1456</v>
      </c>
      <c r="E748" s="344" t="str">
        <f>CONCATENATE(SUM('Раздел 1'!P50:P50),"&gt;=",SUM('Раздел 1'!G50:G50))</f>
        <v>8&gt;=6</v>
      </c>
    </row>
    <row r="749" spans="1:5" ht="38.25">
      <c r="A749" s="349">
        <f>IF((SUM('Раздел 1'!P51:P51)&gt;=SUM('Раздел 1'!G51:G51)),"","Неверно!")</f>
      </c>
      <c r="B749" s="351" t="s">
        <v>2309</v>
      </c>
      <c r="C749" s="344" t="s">
        <v>999</v>
      </c>
      <c r="D749" s="344" t="s">
        <v>1456</v>
      </c>
      <c r="E749" s="344" t="str">
        <f>CONCATENATE(SUM('Раздел 1'!P51:P51),"&gt;=",SUM('Раздел 1'!G51:G51))</f>
        <v>4&gt;=1</v>
      </c>
    </row>
    <row r="750" spans="1:5" ht="38.25">
      <c r="A750" s="349">
        <f>IF((SUM('Раздел 1'!P52:P52)&gt;=SUM('Раздел 1'!G52:G52)),"","Неверно!")</f>
      </c>
      <c r="B750" s="351" t="s">
        <v>2309</v>
      </c>
      <c r="C750" s="344" t="s">
        <v>1000</v>
      </c>
      <c r="D750" s="344" t="s">
        <v>1456</v>
      </c>
      <c r="E750" s="344" t="str">
        <f>CONCATENATE(SUM('Раздел 1'!P52:P52),"&gt;=",SUM('Раздел 1'!G52:G52))</f>
        <v>0&gt;=0</v>
      </c>
    </row>
    <row r="751" spans="1:5" ht="38.25">
      <c r="A751" s="349">
        <f>IF((SUM('Раздел 1'!P53:P53)&gt;=SUM('Раздел 1'!G53:G53)),"","Неверно!")</f>
      </c>
      <c r="B751" s="351" t="s">
        <v>2309</v>
      </c>
      <c r="C751" s="344" t="s">
        <v>1001</v>
      </c>
      <c r="D751" s="344" t="s">
        <v>1456</v>
      </c>
      <c r="E751" s="344" t="str">
        <f>CONCATENATE(SUM('Раздел 1'!P53:P53),"&gt;=",SUM('Раздел 1'!G53:G53))</f>
        <v>12&gt;=7</v>
      </c>
    </row>
    <row r="752" spans="1:5" ht="38.25">
      <c r="A752" s="349">
        <f>IF((SUM('Раздел 1'!P54:P54)&gt;=SUM('Раздел 1'!G54:G54)),"","Неверно!")</f>
      </c>
      <c r="B752" s="351" t="s">
        <v>2309</v>
      </c>
      <c r="C752" s="344" t="s">
        <v>1002</v>
      </c>
      <c r="D752" s="344" t="s">
        <v>1456</v>
      </c>
      <c r="E752" s="344" t="str">
        <f>CONCATENATE(SUM('Раздел 1'!P54:P54),"&gt;=",SUM('Раздел 1'!G54:G54))</f>
        <v>0&gt;=0</v>
      </c>
    </row>
    <row r="753" spans="1:5" ht="38.25">
      <c r="A753" s="349">
        <f>IF((SUM('Раздел 1'!P55:P55)&gt;=SUM('Раздел 1'!G55:G55)),"","Неверно!")</f>
      </c>
      <c r="B753" s="351" t="s">
        <v>2309</v>
      </c>
      <c r="C753" s="344" t="s">
        <v>1003</v>
      </c>
      <c r="D753" s="344" t="s">
        <v>1456</v>
      </c>
      <c r="E753" s="344" t="str">
        <f>CONCATENATE(SUM('Раздел 1'!P55:P55),"&gt;=",SUM('Раздел 1'!G55:G55))</f>
        <v>0&gt;=0</v>
      </c>
    </row>
    <row r="754" spans="1:5" ht="38.25">
      <c r="A754" s="349">
        <f>IF((SUM('Раздел 1'!P56:P56)&gt;=SUM('Раздел 1'!G56:G56)),"","Неверно!")</f>
      </c>
      <c r="B754" s="351" t="s">
        <v>2309</v>
      </c>
      <c r="C754" s="344" t="s">
        <v>1004</v>
      </c>
      <c r="D754" s="344" t="s">
        <v>1456</v>
      </c>
      <c r="E754" s="344" t="str">
        <f>CONCATENATE(SUM('Раздел 1'!P56:P56),"&gt;=",SUM('Раздел 1'!G56:G56))</f>
        <v>0&gt;=0</v>
      </c>
    </row>
    <row r="755" spans="1:5" ht="38.25">
      <c r="A755" s="349">
        <f>IF((SUM('Раздел 1'!P14:P14)&gt;=SUM('Раздел 1'!G14:G14)),"","Неверно!")</f>
      </c>
      <c r="B755" s="351" t="s">
        <v>2309</v>
      </c>
      <c r="C755" s="344" t="s">
        <v>1005</v>
      </c>
      <c r="D755" s="344" t="s">
        <v>1456</v>
      </c>
      <c r="E755" s="344" t="str">
        <f>CONCATENATE(SUM('Раздел 1'!P14:P14),"&gt;=",SUM('Раздел 1'!G14:G14))</f>
        <v>1&gt;=1</v>
      </c>
    </row>
    <row r="756" spans="1:5" ht="38.25">
      <c r="A756" s="349">
        <f>IF((SUM('Раздел 1'!P15:P15)&gt;=SUM('Раздел 1'!G15:G15)),"","Неверно!")</f>
      </c>
      <c r="B756" s="351" t="s">
        <v>2309</v>
      </c>
      <c r="C756" s="344" t="s">
        <v>1006</v>
      </c>
      <c r="D756" s="344" t="s">
        <v>1456</v>
      </c>
      <c r="E756" s="344" t="str">
        <f>CONCATENATE(SUM('Раздел 1'!P15:P15),"&gt;=",SUM('Раздел 1'!G15:G15))</f>
        <v>1&gt;=1</v>
      </c>
    </row>
    <row r="757" spans="1:5" ht="38.25">
      <c r="A757" s="349">
        <f>IF((SUM('Раздел 1'!P16:P16)&gt;=SUM('Раздел 1'!G16:G16)),"","Неверно!")</f>
      </c>
      <c r="B757" s="351" t="s">
        <v>2309</v>
      </c>
      <c r="C757" s="344" t="s">
        <v>1007</v>
      </c>
      <c r="D757" s="344" t="s">
        <v>1456</v>
      </c>
      <c r="E757" s="344" t="str">
        <f>CONCATENATE(SUM('Раздел 1'!P16:P16),"&gt;=",SUM('Раздел 1'!G16:G16))</f>
        <v>0&gt;=0</v>
      </c>
    </row>
    <row r="758" spans="1:5" ht="38.25">
      <c r="A758" s="349">
        <f>IF((SUM('Раздел 1'!P17:P17)&gt;=SUM('Раздел 1'!G17:G17)),"","Неверно!")</f>
      </c>
      <c r="B758" s="351" t="s">
        <v>2309</v>
      </c>
      <c r="C758" s="344" t="s">
        <v>1008</v>
      </c>
      <c r="D758" s="344" t="s">
        <v>1456</v>
      </c>
      <c r="E758" s="344" t="str">
        <f>CONCATENATE(SUM('Раздел 1'!P17:P17),"&gt;=",SUM('Раздел 1'!G17:G17))</f>
        <v>0&gt;=0</v>
      </c>
    </row>
    <row r="759" spans="1:5" ht="38.25">
      <c r="A759" s="349">
        <f>IF((SUM('Раздел 1'!P18:P18)&gt;=SUM('Раздел 1'!G18:G18)),"","Неверно!")</f>
      </c>
      <c r="B759" s="351" t="s">
        <v>2309</v>
      </c>
      <c r="C759" s="344" t="s">
        <v>1009</v>
      </c>
      <c r="D759" s="344" t="s">
        <v>1456</v>
      </c>
      <c r="E759" s="344" t="str">
        <f>CONCATENATE(SUM('Раздел 1'!P18:P18),"&gt;=",SUM('Раздел 1'!G18:G18))</f>
        <v>0&gt;=0</v>
      </c>
    </row>
    <row r="760" spans="1:5" ht="51">
      <c r="A760" s="349">
        <f>IF((SUM('Разделы 2, 3, 5'!K11:L11)=0),"","Неверно!")</f>
      </c>
      <c r="B760" s="351" t="s">
        <v>1010</v>
      </c>
      <c r="C760" s="344" t="s">
        <v>1011</v>
      </c>
      <c r="D760" s="344" t="s">
        <v>270</v>
      </c>
      <c r="E760" s="344" t="str">
        <f>CONCATENATE(SUM('Разделы 2, 3, 5'!K11:L11),"=",0)</f>
        <v>0=0</v>
      </c>
    </row>
    <row r="761" spans="1:5" ht="25.5">
      <c r="A761" s="349">
        <f>IF((SUM('Разделы 2, 3, 5'!K37:K37)&lt;=SUM('Разделы 2, 3, 5'!K36:K36)),"","Неверно!")</f>
      </c>
      <c r="B761" s="351" t="s">
        <v>1012</v>
      </c>
      <c r="C761" s="344" t="s">
        <v>1013</v>
      </c>
      <c r="D761" s="344" t="s">
        <v>1472</v>
      </c>
      <c r="E761" s="344" t="str">
        <f>CONCATENATE(SUM('Разделы 2, 3, 5'!K37:K37),"&lt;=",SUM('Разделы 2, 3, 5'!K36:K36))</f>
        <v>0&lt;=11</v>
      </c>
    </row>
    <row r="762" spans="1:5" ht="25.5">
      <c r="A762" s="349">
        <f>IF((SUM('Разделы 2, 3, 5'!L37:L37)&lt;=SUM('Разделы 2, 3, 5'!L36:L36)),"","Неверно!")</f>
      </c>
      <c r="B762" s="351" t="s">
        <v>1012</v>
      </c>
      <c r="C762" s="344" t="s">
        <v>1014</v>
      </c>
      <c r="D762" s="344" t="s">
        <v>1472</v>
      </c>
      <c r="E762" s="344" t="str">
        <f>CONCATENATE(SUM('Разделы 2, 3, 5'!L37:L37),"&lt;=",SUM('Разделы 2, 3, 5'!L36:L36))</f>
        <v>0&lt;=0</v>
      </c>
    </row>
    <row r="763" spans="1:5" ht="51">
      <c r="A763" s="349">
        <f>IF((SUM('Разделы 9, 10, 11'!C29:C29)+SUM('Разделы 9, 10, 11'!H29:H29)=SUM('Раздел 4'!D26:D26)),"","Неверно!")</f>
      </c>
      <c r="B763" s="351" t="s">
        <v>1015</v>
      </c>
      <c r="C763" s="344" t="s">
        <v>1016</v>
      </c>
      <c r="D763" s="344" t="s">
        <v>1474</v>
      </c>
      <c r="E763" s="344" t="str">
        <f>CONCATENATE(SUM('Разделы 9, 10, 11'!C29:C29),"+",SUM('Разделы 9, 10, 11'!H29:H29),"=",SUM('Раздел 4'!D26:D26))</f>
        <v>7+0=7</v>
      </c>
    </row>
    <row r="764" spans="1:5" ht="76.5">
      <c r="A764" s="349">
        <f>IF((SUM('Разделы 9, 10, 11'!F44:F48)&gt;=SUM('Разделы 2, 3, 5'!E17:E17)+SUM('Разделы 2, 3, 5'!E19:E19)+SUM('Разделы 2, 3, 5'!E21:E21)+SUM('Разделы 2, 3, 5'!E23:E24)),"","Неверно!")</f>
      </c>
      <c r="B764" s="351" t="s">
        <v>1017</v>
      </c>
      <c r="C764" s="344" t="s">
        <v>1018</v>
      </c>
      <c r="D764" s="344" t="s">
        <v>1477</v>
      </c>
      <c r="E764" s="344" t="str">
        <f>CONCATENATE(SUM('Разделы 9, 10, 11'!F44:F48),"&gt;=",SUM('Разделы 2, 3, 5'!E17:E17),"+",SUM('Разделы 2, 3, 5'!E19:E19),"+",SUM('Разделы 2, 3, 5'!E21:E21),"+",SUM('Разделы 2, 3, 5'!E23:E24))</f>
        <v>0&gt;=0+0+0+0</v>
      </c>
    </row>
    <row r="765" spans="1:5" ht="38.25">
      <c r="A765" s="349">
        <f>IF((SUM('Разделы 9, 10, 11'!L11:L11)=SUM('Раздел 4'!G24:G24)),"","Неверно!")</f>
      </c>
      <c r="B765" s="351" t="s">
        <v>1019</v>
      </c>
      <c r="C765" s="344" t="s">
        <v>1020</v>
      </c>
      <c r="D765" s="344" t="s">
        <v>1458</v>
      </c>
      <c r="E765" s="344" t="str">
        <f>CONCATENATE(SUM('Разделы 9, 10, 11'!L11:L11),"=",SUM('Раздел 4'!G24:G24))</f>
        <v>0=0</v>
      </c>
    </row>
    <row r="766" spans="1:5" ht="38.25">
      <c r="A766" s="349">
        <f>IF((SUM('Раздел 1'!H44:J44)&lt;=SUM('Раздел 1'!Q44:U44)),"","Неверно!")</f>
      </c>
      <c r="B766" s="351" t="s">
        <v>1021</v>
      </c>
      <c r="C766" s="344" t="s">
        <v>1022</v>
      </c>
      <c r="D766" s="344" t="s">
        <v>1486</v>
      </c>
      <c r="E766" s="344" t="str">
        <f>CONCATENATE(SUM('Раздел 1'!H44:J44),"&lt;=",SUM('Раздел 1'!Q44:U44))</f>
        <v>7&lt;=14</v>
      </c>
    </row>
    <row r="767" spans="1:5" ht="25.5">
      <c r="A767" s="349">
        <f>IF((SUM('Разделы 6, 7, 8'!H15:H15)=SUM('Разделы 6, 7, 8'!H16:H16)),"","Неверно!")</f>
      </c>
      <c r="B767" s="351" t="s">
        <v>1023</v>
      </c>
      <c r="C767" s="344" t="s">
        <v>1024</v>
      </c>
      <c r="D767" s="344" t="s">
        <v>1488</v>
      </c>
      <c r="E767" s="344" t="str">
        <f>CONCATENATE(SUM('Разделы 6, 7, 8'!H15:H15),"=",SUM('Разделы 6, 7, 8'!H16:H16))</f>
        <v>0=0</v>
      </c>
    </row>
    <row r="768" spans="1:5" ht="25.5">
      <c r="A768" s="349">
        <f>IF((SUM('Раздел 1'!F53:F56)=SUM('Раздел 1'!F44:F44)),"","Неверно!")</f>
      </c>
      <c r="B768" s="351" t="s">
        <v>1025</v>
      </c>
      <c r="C768" s="344" t="s">
        <v>1026</v>
      </c>
      <c r="D768" s="344" t="s">
        <v>1454</v>
      </c>
      <c r="E768" s="344" t="str">
        <f>CONCATENATE(SUM('Раздел 1'!F53:F56),"=",SUM('Раздел 1'!F44:F44))</f>
        <v>3=3</v>
      </c>
    </row>
    <row r="769" spans="1:5" ht="25.5">
      <c r="A769" s="349">
        <f>IF((SUM('Раздел 1'!O53:O56)=SUM('Раздел 1'!O44:O44)),"","Неверно!")</f>
      </c>
      <c r="B769" s="351" t="s">
        <v>1025</v>
      </c>
      <c r="C769" s="344" t="s">
        <v>1027</v>
      </c>
      <c r="D769" s="344" t="s">
        <v>1454</v>
      </c>
      <c r="E769" s="344" t="str">
        <f>CONCATENATE(SUM('Раздел 1'!O53:O56),"=",SUM('Раздел 1'!O44:O44))</f>
        <v>0=0</v>
      </c>
    </row>
    <row r="770" spans="1:5" ht="25.5">
      <c r="A770" s="349">
        <f>IF((SUM('Раздел 1'!P53:P56)=SUM('Раздел 1'!P44:P44)),"","Неверно!")</f>
      </c>
      <c r="B770" s="351" t="s">
        <v>1025</v>
      </c>
      <c r="C770" s="344" t="s">
        <v>1028</v>
      </c>
      <c r="D770" s="344" t="s">
        <v>1454</v>
      </c>
      <c r="E770" s="344" t="str">
        <f>CONCATENATE(SUM('Раздел 1'!P53:P56),"=",SUM('Раздел 1'!P44:P44))</f>
        <v>12=12</v>
      </c>
    </row>
    <row r="771" spans="1:5" ht="25.5">
      <c r="A771" s="349">
        <f>IF((SUM('Раздел 1'!Q53:Q56)=SUM('Раздел 1'!Q44:Q44)),"","Неверно!")</f>
      </c>
      <c r="B771" s="351" t="s">
        <v>1025</v>
      </c>
      <c r="C771" s="344" t="s">
        <v>1029</v>
      </c>
      <c r="D771" s="344" t="s">
        <v>1454</v>
      </c>
      <c r="E771" s="344" t="str">
        <f>CONCATENATE(SUM('Раздел 1'!Q53:Q56),"=",SUM('Раздел 1'!Q44:Q44))</f>
        <v>13=13</v>
      </c>
    </row>
    <row r="772" spans="1:5" ht="25.5">
      <c r="A772" s="349">
        <f>IF((SUM('Раздел 1'!R53:R56)=SUM('Раздел 1'!R44:R44)),"","Неверно!")</f>
      </c>
      <c r="B772" s="351" t="s">
        <v>1025</v>
      </c>
      <c r="C772" s="344" t="s">
        <v>1030</v>
      </c>
      <c r="D772" s="344" t="s">
        <v>1454</v>
      </c>
      <c r="E772" s="344" t="str">
        <f>CONCATENATE(SUM('Раздел 1'!R53:R56),"=",SUM('Раздел 1'!R44:R44))</f>
        <v>0=0</v>
      </c>
    </row>
    <row r="773" spans="1:5" ht="25.5">
      <c r="A773" s="349">
        <f>IF((SUM('Раздел 1'!S53:S56)=SUM('Раздел 1'!S44:S44)),"","Неверно!")</f>
      </c>
      <c r="B773" s="351" t="s">
        <v>1025</v>
      </c>
      <c r="C773" s="344" t="s">
        <v>1031</v>
      </c>
      <c r="D773" s="344" t="s">
        <v>1454</v>
      </c>
      <c r="E773" s="344" t="str">
        <f>CONCATENATE(SUM('Раздел 1'!S53:S56),"=",SUM('Раздел 1'!S44:S44))</f>
        <v>0=0</v>
      </c>
    </row>
    <row r="774" spans="1:5" ht="25.5">
      <c r="A774" s="349">
        <f>IF((SUM('Раздел 1'!T53:T56)=SUM('Раздел 1'!T44:T44)),"","Неверно!")</f>
      </c>
      <c r="B774" s="351" t="s">
        <v>1025</v>
      </c>
      <c r="C774" s="344" t="s">
        <v>1032</v>
      </c>
      <c r="D774" s="344" t="s">
        <v>1454</v>
      </c>
      <c r="E774" s="344" t="str">
        <f>CONCATENATE(SUM('Раздел 1'!T53:T56),"=",SUM('Раздел 1'!T44:T44))</f>
        <v>0=0</v>
      </c>
    </row>
    <row r="775" spans="1:5" ht="25.5">
      <c r="A775" s="349">
        <f>IF((SUM('Раздел 1'!U53:U56)=SUM('Раздел 1'!U44:U44)),"","Неверно!")</f>
      </c>
      <c r="B775" s="351" t="s">
        <v>1025</v>
      </c>
      <c r="C775" s="344" t="s">
        <v>1033</v>
      </c>
      <c r="D775" s="344" t="s">
        <v>1454</v>
      </c>
      <c r="E775" s="344" t="str">
        <f>CONCATENATE(SUM('Раздел 1'!U53:U56),"=",SUM('Раздел 1'!U44:U44))</f>
        <v>1=1</v>
      </c>
    </row>
    <row r="776" spans="1:5" ht="25.5">
      <c r="A776" s="349">
        <f>IF((SUM('Раздел 1'!V53:V56)=SUM('Раздел 1'!V44:V44)),"","Неверно!")</f>
      </c>
      <c r="B776" s="351" t="s">
        <v>1025</v>
      </c>
      <c r="C776" s="344" t="s">
        <v>1034</v>
      </c>
      <c r="D776" s="344" t="s">
        <v>1454</v>
      </c>
      <c r="E776" s="344" t="str">
        <f>CONCATENATE(SUM('Раздел 1'!V53:V56),"=",SUM('Раздел 1'!V44:V44))</f>
        <v>5=5</v>
      </c>
    </row>
    <row r="777" spans="1:5" ht="25.5">
      <c r="A777" s="349">
        <f>IF((SUM('Раздел 1'!W53:W56)=SUM('Раздел 1'!W44:W44)),"","Неверно!")</f>
      </c>
      <c r="B777" s="351" t="s">
        <v>1025</v>
      </c>
      <c r="C777" s="344" t="s">
        <v>1035</v>
      </c>
      <c r="D777" s="344" t="s">
        <v>1454</v>
      </c>
      <c r="E777" s="344" t="str">
        <f>CONCATENATE(SUM('Раздел 1'!W53:W56),"=",SUM('Раздел 1'!W44:W44))</f>
        <v>5=5</v>
      </c>
    </row>
    <row r="778" spans="1:5" ht="25.5">
      <c r="A778" s="349">
        <f>IF((SUM('Раздел 1'!X53:X56)=SUM('Раздел 1'!X44:X44)),"","Неверно!")</f>
      </c>
      <c r="B778" s="351" t="s">
        <v>1025</v>
      </c>
      <c r="C778" s="344" t="s">
        <v>1036</v>
      </c>
      <c r="D778" s="344" t="s">
        <v>1454</v>
      </c>
      <c r="E778" s="344" t="str">
        <f>CONCATENATE(SUM('Раздел 1'!X53:X56),"=",SUM('Раздел 1'!X44:X44))</f>
        <v>0=0</v>
      </c>
    </row>
    <row r="779" spans="1:5" ht="25.5">
      <c r="A779" s="349">
        <f>IF((SUM('Раздел 1'!G53:G56)=SUM('Раздел 1'!G44:G44)),"","Неверно!")</f>
      </c>
      <c r="B779" s="351" t="s">
        <v>1025</v>
      </c>
      <c r="C779" s="344" t="s">
        <v>1037</v>
      </c>
      <c r="D779" s="344" t="s">
        <v>1454</v>
      </c>
      <c r="E779" s="344" t="str">
        <f>CONCATENATE(SUM('Раздел 1'!G53:G56),"=",SUM('Раздел 1'!G44:G44))</f>
        <v>7=7</v>
      </c>
    </row>
    <row r="780" spans="1:5" ht="25.5">
      <c r="A780" s="349">
        <f>IF((SUM('Раздел 1'!Y53:Y56)=SUM('Раздел 1'!Y44:Y44)),"","Неверно!")</f>
      </c>
      <c r="B780" s="351" t="s">
        <v>1025</v>
      </c>
      <c r="C780" s="344" t="s">
        <v>1038</v>
      </c>
      <c r="D780" s="344" t="s">
        <v>1454</v>
      </c>
      <c r="E780" s="344" t="str">
        <f>CONCATENATE(SUM('Раздел 1'!Y53:Y56),"=",SUM('Раздел 1'!Y44:Y44))</f>
        <v>0=0</v>
      </c>
    </row>
    <row r="781" spans="1:5" ht="25.5">
      <c r="A781" s="349">
        <f>IF((SUM('Раздел 1'!Z53:Z56)=SUM('Раздел 1'!Z44:Z44)),"","Неверно!")</f>
      </c>
      <c r="B781" s="351" t="s">
        <v>1025</v>
      </c>
      <c r="C781" s="344" t="s">
        <v>1039</v>
      </c>
      <c r="D781" s="344" t="s">
        <v>1454</v>
      </c>
      <c r="E781" s="344" t="str">
        <f>CONCATENATE(SUM('Раздел 1'!Z53:Z56),"=",SUM('Раздел 1'!Z44:Z44))</f>
        <v>0=0</v>
      </c>
    </row>
    <row r="782" spans="1:5" ht="25.5">
      <c r="A782" s="349">
        <f>IF((SUM('Раздел 1'!AA53:AA56)=SUM('Раздел 1'!AA44:AA44)),"","Неверно!")</f>
      </c>
      <c r="B782" s="351" t="s">
        <v>1025</v>
      </c>
      <c r="C782" s="344" t="s">
        <v>1040</v>
      </c>
      <c r="D782" s="344" t="s">
        <v>1454</v>
      </c>
      <c r="E782" s="344" t="str">
        <f>CONCATENATE(SUM('Раздел 1'!AA53:AA56),"=",SUM('Раздел 1'!AA44:AA44))</f>
        <v>0=0</v>
      </c>
    </row>
    <row r="783" spans="1:5" ht="25.5">
      <c r="A783" s="349">
        <f>IF((SUM('Раздел 1'!AB53:AB56)=SUM('Раздел 1'!AB44:AB44)),"","Неверно!")</f>
      </c>
      <c r="B783" s="351" t="s">
        <v>1025</v>
      </c>
      <c r="C783" s="344" t="s">
        <v>1041</v>
      </c>
      <c r="D783" s="344" t="s">
        <v>1454</v>
      </c>
      <c r="E783" s="344" t="str">
        <f>CONCATENATE(SUM('Раздел 1'!AB53:AB56),"=",SUM('Раздел 1'!AB44:AB44))</f>
        <v>0=0</v>
      </c>
    </row>
    <row r="784" spans="1:5" ht="25.5">
      <c r="A784" s="349">
        <f>IF((SUM('Раздел 1'!AC53:AC56)=SUM('Раздел 1'!AC44:AC44)),"","Неверно!")</f>
      </c>
      <c r="B784" s="351" t="s">
        <v>1025</v>
      </c>
      <c r="C784" s="344" t="s">
        <v>1042</v>
      </c>
      <c r="D784" s="344" t="s">
        <v>1454</v>
      </c>
      <c r="E784" s="344" t="str">
        <f>CONCATENATE(SUM('Раздел 1'!AC53:AC56),"=",SUM('Раздел 1'!AC44:AC44))</f>
        <v>0=0</v>
      </c>
    </row>
    <row r="785" spans="1:5" ht="25.5">
      <c r="A785" s="349">
        <f>IF((SUM('Раздел 1'!AD53:AD56)=SUM('Раздел 1'!AD44:AD44)),"","Неверно!")</f>
      </c>
      <c r="B785" s="351" t="s">
        <v>1025</v>
      </c>
      <c r="C785" s="344" t="s">
        <v>1043</v>
      </c>
      <c r="D785" s="344" t="s">
        <v>1454</v>
      </c>
      <c r="E785" s="344" t="str">
        <f>CONCATENATE(SUM('Раздел 1'!AD53:AD56),"=",SUM('Раздел 1'!AD44:AD44))</f>
        <v>0=0</v>
      </c>
    </row>
    <row r="786" spans="1:5" ht="25.5">
      <c r="A786" s="349">
        <f>IF((SUM('Раздел 1'!H53:H56)=SUM('Раздел 1'!H44:H44)),"","Неверно!")</f>
      </c>
      <c r="B786" s="351" t="s">
        <v>1025</v>
      </c>
      <c r="C786" s="344" t="s">
        <v>1044</v>
      </c>
      <c r="D786" s="344" t="s">
        <v>1454</v>
      </c>
      <c r="E786" s="344" t="str">
        <f>CONCATENATE(SUM('Раздел 1'!H53:H56),"=",SUM('Раздел 1'!H44:H44))</f>
        <v>6=6</v>
      </c>
    </row>
    <row r="787" spans="1:5" ht="25.5">
      <c r="A787" s="349">
        <f>IF((SUM('Раздел 1'!I53:I56)=SUM('Раздел 1'!I44:I44)),"","Неверно!")</f>
      </c>
      <c r="B787" s="351" t="s">
        <v>1025</v>
      </c>
      <c r="C787" s="344" t="s">
        <v>1045</v>
      </c>
      <c r="D787" s="344" t="s">
        <v>1454</v>
      </c>
      <c r="E787" s="344" t="str">
        <f>CONCATENATE(SUM('Раздел 1'!I53:I56),"=",SUM('Раздел 1'!I44:I44))</f>
        <v>0=0</v>
      </c>
    </row>
    <row r="788" spans="1:5" ht="25.5">
      <c r="A788" s="349">
        <f>IF((SUM('Раздел 1'!J53:J56)=SUM('Раздел 1'!J44:J44)),"","Неверно!")</f>
      </c>
      <c r="B788" s="351" t="s">
        <v>1025</v>
      </c>
      <c r="C788" s="344" t="s">
        <v>1046</v>
      </c>
      <c r="D788" s="344" t="s">
        <v>1454</v>
      </c>
      <c r="E788" s="344" t="str">
        <f>CONCATENATE(SUM('Раздел 1'!J53:J56),"=",SUM('Раздел 1'!J44:J44))</f>
        <v>1=1</v>
      </c>
    </row>
    <row r="789" spans="1:5" ht="25.5">
      <c r="A789" s="349">
        <f>IF((SUM('Раздел 1'!K53:K56)=SUM('Раздел 1'!K44:K44)),"","Неверно!")</f>
      </c>
      <c r="B789" s="351" t="s">
        <v>1025</v>
      </c>
      <c r="C789" s="344" t="s">
        <v>1047</v>
      </c>
      <c r="D789" s="344" t="s">
        <v>1454</v>
      </c>
      <c r="E789" s="344" t="str">
        <f>CONCATENATE(SUM('Раздел 1'!K53:K56),"=",SUM('Раздел 1'!K44:K44))</f>
        <v>1=1</v>
      </c>
    </row>
    <row r="790" spans="1:5" ht="25.5">
      <c r="A790" s="349">
        <f>IF((SUM('Раздел 1'!L53:L56)=SUM('Раздел 1'!L44:L44)),"","Неверно!")</f>
      </c>
      <c r="B790" s="351" t="s">
        <v>1025</v>
      </c>
      <c r="C790" s="344" t="s">
        <v>1048</v>
      </c>
      <c r="D790" s="344" t="s">
        <v>1454</v>
      </c>
      <c r="E790" s="344" t="str">
        <f>CONCATENATE(SUM('Раздел 1'!L53:L56),"=",SUM('Раздел 1'!L44:L44))</f>
        <v>2=2</v>
      </c>
    </row>
    <row r="791" spans="1:5" ht="25.5">
      <c r="A791" s="349">
        <f>IF((SUM('Раздел 1'!M53:M56)=SUM('Раздел 1'!M44:M44)),"","Неверно!")</f>
      </c>
      <c r="B791" s="351" t="s">
        <v>1025</v>
      </c>
      <c r="C791" s="344" t="s">
        <v>1049</v>
      </c>
      <c r="D791" s="344" t="s">
        <v>1454</v>
      </c>
      <c r="E791" s="344" t="str">
        <f>CONCATENATE(SUM('Раздел 1'!M53:M56),"=",SUM('Раздел 1'!M44:M44))</f>
        <v>10=10</v>
      </c>
    </row>
    <row r="792" spans="1:5" ht="25.5">
      <c r="A792" s="349">
        <f>IF((SUM('Раздел 1'!N53:N56)=SUM('Раздел 1'!N44:N44)),"","Неверно!")</f>
      </c>
      <c r="B792" s="351" t="s">
        <v>1025</v>
      </c>
      <c r="C792" s="344" t="s">
        <v>1050</v>
      </c>
      <c r="D792" s="344" t="s">
        <v>1454</v>
      </c>
      <c r="E792" s="344" t="str">
        <f>CONCATENATE(SUM('Раздел 1'!N53:N56),"=",SUM('Раздел 1'!N44:N44))</f>
        <v>0=0</v>
      </c>
    </row>
    <row r="793" spans="1:5" ht="38.25">
      <c r="A793" s="349">
        <f>IF((SUM('Разделы 9, 10, 11'!F44:F48)&lt;=SUM('Раздел 1'!O44:O44)),"","Неверно!")</f>
      </c>
      <c r="B793" s="351" t="s">
        <v>1051</v>
      </c>
      <c r="C793" s="344" t="s">
        <v>1052</v>
      </c>
      <c r="D793" s="344" t="s">
        <v>1449</v>
      </c>
      <c r="E793" s="344" t="str">
        <f>CONCATENATE(SUM('Разделы 9, 10, 11'!F44:F48),"&lt;=",SUM('Раздел 1'!O44:O44))</f>
        <v>0&lt;=0</v>
      </c>
    </row>
    <row r="794" spans="1:5" ht="63.75">
      <c r="A794" s="349">
        <f>IF((SUM('Разделы 2, 3, 5'!E40:E42)=SUM('Раздел 1'!W44:W44)),"","Неверно!")</f>
      </c>
      <c r="B794" s="351" t="s">
        <v>1053</v>
      </c>
      <c r="C794" s="344" t="s">
        <v>1054</v>
      </c>
      <c r="D794" s="344" t="s">
        <v>273</v>
      </c>
      <c r="E794" s="344" t="str">
        <f>CONCATENATE(SUM('Разделы 2, 3, 5'!E40:E42),"=",SUM('Раздел 1'!W44:W44))</f>
        <v>5=5</v>
      </c>
    </row>
    <row r="795" spans="1:5" ht="38.25">
      <c r="A795" s="349">
        <f>IF((SUM('Разделы 9, 10, 11'!C44:C48)&lt;=SUM('Раздел 1'!H44:J44)),"","Неверно!")</f>
      </c>
      <c r="B795" s="351" t="s">
        <v>1055</v>
      </c>
      <c r="C795" s="344" t="s">
        <v>1056</v>
      </c>
      <c r="D795" s="344" t="s">
        <v>1444</v>
      </c>
      <c r="E795" s="344" t="str">
        <f>CONCATENATE(SUM('Разделы 9, 10, 11'!C44:C48),"&lt;=",SUM('Раздел 1'!H44:J44))</f>
        <v>3&lt;=7</v>
      </c>
    </row>
    <row r="796" spans="1:5" ht="25.5">
      <c r="A796" s="349">
        <f>IF((SUM('Раздел 4'!D7:G76)&gt;0),"","Неверно!")</f>
      </c>
      <c r="B796" s="351" t="s">
        <v>1057</v>
      </c>
      <c r="C796" s="344" t="s">
        <v>1058</v>
      </c>
      <c r="D796" s="344" t="s">
        <v>1494</v>
      </c>
      <c r="E796" s="344" t="str">
        <f>CONCATENATE(SUM('Раздел 4'!D7:G76),"&gt;",0)</f>
        <v>170&gt;0</v>
      </c>
    </row>
    <row r="797" spans="1:5" ht="25.5">
      <c r="A797" s="349">
        <f>IF((SUM('Разделы 9, 10, 11'!C11:C11)&gt;=SUM('Разделы 9, 10, 11'!D11:D11)),"","Неверно!")</f>
      </c>
      <c r="B797" s="351" t="s">
        <v>1059</v>
      </c>
      <c r="C797" s="344" t="s">
        <v>1060</v>
      </c>
      <c r="D797" s="344" t="s">
        <v>1442</v>
      </c>
      <c r="E797" s="344" t="str">
        <f>CONCATENATE(SUM('Разделы 9, 10, 11'!C11:C11),"&gt;=",SUM('Разделы 9, 10, 11'!D11:D11))</f>
        <v>0&gt;=0</v>
      </c>
    </row>
    <row r="798" spans="1:5" ht="25.5">
      <c r="A798" s="349">
        <f>IF((SUM('Разделы 9, 10, 11'!C20:C20)&gt;=SUM('Разделы 9, 10, 11'!D20:D20)),"","Неверно!")</f>
      </c>
      <c r="B798" s="351" t="s">
        <v>1059</v>
      </c>
      <c r="C798" s="344" t="s">
        <v>1061</v>
      </c>
      <c r="D798" s="344" t="s">
        <v>1442</v>
      </c>
      <c r="E798" s="344" t="str">
        <f>CONCATENATE(SUM('Разделы 9, 10, 11'!C20:C20),"&gt;=",SUM('Разделы 9, 10, 11'!D20:D20))</f>
        <v>0&gt;=0</v>
      </c>
    </row>
    <row r="799" spans="1:5" ht="25.5">
      <c r="A799" s="349">
        <f>IF((SUM('Разделы 9, 10, 11'!C12:C12)&gt;=SUM('Разделы 9, 10, 11'!D12:D12)),"","Неверно!")</f>
      </c>
      <c r="B799" s="351" t="s">
        <v>1059</v>
      </c>
      <c r="C799" s="344" t="s">
        <v>1062</v>
      </c>
      <c r="D799" s="344" t="s">
        <v>1442</v>
      </c>
      <c r="E799" s="344" t="str">
        <f>CONCATENATE(SUM('Разделы 9, 10, 11'!C12:C12),"&gt;=",SUM('Разделы 9, 10, 11'!D12:D12))</f>
        <v>0&gt;=0</v>
      </c>
    </row>
    <row r="800" spans="1:5" ht="25.5">
      <c r="A800" s="349">
        <f>IF((SUM('Разделы 9, 10, 11'!C13:C13)&gt;=SUM('Разделы 9, 10, 11'!D13:D13)),"","Неверно!")</f>
      </c>
      <c r="B800" s="351" t="s">
        <v>1059</v>
      </c>
      <c r="C800" s="344" t="s">
        <v>1063</v>
      </c>
      <c r="D800" s="344" t="s">
        <v>1442</v>
      </c>
      <c r="E800" s="344" t="str">
        <f>CONCATENATE(SUM('Разделы 9, 10, 11'!C13:C13),"&gt;=",SUM('Разделы 9, 10, 11'!D13:D13))</f>
        <v>0&gt;=0</v>
      </c>
    </row>
    <row r="801" spans="1:5" ht="25.5">
      <c r="A801" s="349">
        <f>IF((SUM('Разделы 9, 10, 11'!C14:C14)&gt;=SUM('Разделы 9, 10, 11'!D14:D14)),"","Неверно!")</f>
      </c>
      <c r="B801" s="351" t="s">
        <v>1059</v>
      </c>
      <c r="C801" s="344" t="s">
        <v>1064</v>
      </c>
      <c r="D801" s="344" t="s">
        <v>1442</v>
      </c>
      <c r="E801" s="344" t="str">
        <f>CONCATENATE(SUM('Разделы 9, 10, 11'!C14:C14),"&gt;=",SUM('Разделы 9, 10, 11'!D14:D14))</f>
        <v>0&gt;=0</v>
      </c>
    </row>
    <row r="802" spans="1:5" ht="25.5">
      <c r="A802" s="349">
        <f>IF((SUM('Разделы 9, 10, 11'!C15:C15)&gt;=SUM('Разделы 9, 10, 11'!D15:D15)),"","Неверно!")</f>
      </c>
      <c r="B802" s="351" t="s">
        <v>1059</v>
      </c>
      <c r="C802" s="344" t="s">
        <v>1065</v>
      </c>
      <c r="D802" s="344" t="s">
        <v>1442</v>
      </c>
      <c r="E802" s="344" t="str">
        <f>CONCATENATE(SUM('Разделы 9, 10, 11'!C15:C15),"&gt;=",SUM('Разделы 9, 10, 11'!D15:D15))</f>
        <v>0&gt;=0</v>
      </c>
    </row>
    <row r="803" spans="1:5" ht="25.5">
      <c r="A803" s="349">
        <f>IF((SUM('Разделы 9, 10, 11'!C16:C16)&gt;=SUM('Разделы 9, 10, 11'!D16:D16)),"","Неверно!")</f>
      </c>
      <c r="B803" s="351" t="s">
        <v>1059</v>
      </c>
      <c r="C803" s="344" t="s">
        <v>1066</v>
      </c>
      <c r="D803" s="344" t="s">
        <v>1442</v>
      </c>
      <c r="E803" s="344" t="str">
        <f>CONCATENATE(SUM('Разделы 9, 10, 11'!C16:C16),"&gt;=",SUM('Разделы 9, 10, 11'!D16:D16))</f>
        <v>0&gt;=0</v>
      </c>
    </row>
    <row r="804" spans="1:5" ht="25.5">
      <c r="A804" s="349">
        <f>IF((SUM('Разделы 9, 10, 11'!C17:C17)&gt;=SUM('Разделы 9, 10, 11'!D17:D17)),"","Неверно!")</f>
      </c>
      <c r="B804" s="351" t="s">
        <v>1059</v>
      </c>
      <c r="C804" s="344" t="s">
        <v>1067</v>
      </c>
      <c r="D804" s="344" t="s">
        <v>1442</v>
      </c>
      <c r="E804" s="344" t="str">
        <f>CONCATENATE(SUM('Разделы 9, 10, 11'!C17:C17),"&gt;=",SUM('Разделы 9, 10, 11'!D17:D17))</f>
        <v>0&gt;=0</v>
      </c>
    </row>
    <row r="805" spans="1:5" ht="25.5">
      <c r="A805" s="349">
        <f>IF((SUM('Разделы 9, 10, 11'!C18:C18)&gt;=SUM('Разделы 9, 10, 11'!D18:D18)),"","Неверно!")</f>
      </c>
      <c r="B805" s="351" t="s">
        <v>1059</v>
      </c>
      <c r="C805" s="344" t="s">
        <v>1068</v>
      </c>
      <c r="D805" s="344" t="s">
        <v>1442</v>
      </c>
      <c r="E805" s="344" t="str">
        <f>CONCATENATE(SUM('Разделы 9, 10, 11'!C18:C18),"&gt;=",SUM('Разделы 9, 10, 11'!D18:D18))</f>
        <v>0&gt;=0</v>
      </c>
    </row>
    <row r="806" spans="1:5" ht="25.5">
      <c r="A806" s="349">
        <f>IF((SUM('Разделы 9, 10, 11'!C19:C19)&gt;=SUM('Разделы 9, 10, 11'!D19:D19)),"","Неверно!")</f>
      </c>
      <c r="B806" s="351" t="s">
        <v>1059</v>
      </c>
      <c r="C806" s="344" t="s">
        <v>1069</v>
      </c>
      <c r="D806" s="344" t="s">
        <v>1442</v>
      </c>
      <c r="E806" s="344" t="str">
        <f>CONCATENATE(SUM('Разделы 9, 10, 11'!C19:C19),"&gt;=",SUM('Разделы 9, 10, 11'!D19:D19))</f>
        <v>0&gt;=0</v>
      </c>
    </row>
    <row r="807" spans="1:5" ht="25.5">
      <c r="A807" s="349">
        <f>IF((SUM('Разделы 9, 10, 11'!D11:D11)&gt;=SUM('Разделы 9, 10, 11'!N11:N11)),"","Неверно!")</f>
      </c>
      <c r="B807" s="351" t="s">
        <v>1070</v>
      </c>
      <c r="C807" s="344" t="s">
        <v>1071</v>
      </c>
      <c r="D807" s="344" t="s">
        <v>1483</v>
      </c>
      <c r="E807" s="344" t="str">
        <f>CONCATENATE(SUM('Разделы 9, 10, 11'!D11:D11),"&gt;=",SUM('Разделы 9, 10, 11'!N11:N11))</f>
        <v>0&gt;=0</v>
      </c>
    </row>
    <row r="808" spans="1:5" ht="25.5">
      <c r="A808" s="349">
        <f>IF((SUM('Разделы 9, 10, 11'!D20:D20)&gt;=SUM('Разделы 9, 10, 11'!N20:N20)),"","Неверно!")</f>
      </c>
      <c r="B808" s="351" t="s">
        <v>1070</v>
      </c>
      <c r="C808" s="344" t="s">
        <v>1072</v>
      </c>
      <c r="D808" s="344" t="s">
        <v>1483</v>
      </c>
      <c r="E808" s="344" t="str">
        <f>CONCATENATE(SUM('Разделы 9, 10, 11'!D20:D20),"&gt;=",SUM('Разделы 9, 10, 11'!N20:N20))</f>
        <v>0&gt;=0</v>
      </c>
    </row>
    <row r="809" spans="1:5" ht="25.5">
      <c r="A809" s="349">
        <f>IF((SUM('Разделы 9, 10, 11'!D12:D12)&gt;=SUM('Разделы 9, 10, 11'!N12:N12)),"","Неверно!")</f>
      </c>
      <c r="B809" s="351" t="s">
        <v>1070</v>
      </c>
      <c r="C809" s="344" t="s">
        <v>1073</v>
      </c>
      <c r="D809" s="344" t="s">
        <v>1483</v>
      </c>
      <c r="E809" s="344" t="str">
        <f>CONCATENATE(SUM('Разделы 9, 10, 11'!D12:D12),"&gt;=",SUM('Разделы 9, 10, 11'!N12:N12))</f>
        <v>0&gt;=0</v>
      </c>
    </row>
    <row r="810" spans="1:5" ht="25.5">
      <c r="A810" s="349">
        <f>IF((SUM('Разделы 9, 10, 11'!D13:D13)&gt;=SUM('Разделы 9, 10, 11'!N13:N13)),"","Неверно!")</f>
      </c>
      <c r="B810" s="351" t="s">
        <v>1070</v>
      </c>
      <c r="C810" s="344" t="s">
        <v>1074</v>
      </c>
      <c r="D810" s="344" t="s">
        <v>1483</v>
      </c>
      <c r="E810" s="344" t="str">
        <f>CONCATENATE(SUM('Разделы 9, 10, 11'!D13:D13),"&gt;=",SUM('Разделы 9, 10, 11'!N13:N13))</f>
        <v>0&gt;=0</v>
      </c>
    </row>
    <row r="811" spans="1:5" ht="25.5">
      <c r="A811" s="349">
        <f>IF((SUM('Разделы 9, 10, 11'!D14:D14)&gt;=SUM('Разделы 9, 10, 11'!N14:N14)),"","Неверно!")</f>
      </c>
      <c r="B811" s="351" t="s">
        <v>1070</v>
      </c>
      <c r="C811" s="344" t="s">
        <v>1075</v>
      </c>
      <c r="D811" s="344" t="s">
        <v>1483</v>
      </c>
      <c r="E811" s="344" t="str">
        <f>CONCATENATE(SUM('Разделы 9, 10, 11'!D14:D14),"&gt;=",SUM('Разделы 9, 10, 11'!N14:N14))</f>
        <v>0&gt;=0</v>
      </c>
    </row>
    <row r="812" spans="1:5" ht="25.5">
      <c r="A812" s="349">
        <f>IF((SUM('Разделы 9, 10, 11'!D15:D15)&gt;=SUM('Разделы 9, 10, 11'!N15:N15)),"","Неверно!")</f>
      </c>
      <c r="B812" s="351" t="s">
        <v>1070</v>
      </c>
      <c r="C812" s="344" t="s">
        <v>1076</v>
      </c>
      <c r="D812" s="344" t="s">
        <v>1483</v>
      </c>
      <c r="E812" s="344" t="str">
        <f>CONCATENATE(SUM('Разделы 9, 10, 11'!D15:D15),"&gt;=",SUM('Разделы 9, 10, 11'!N15:N15))</f>
        <v>0&gt;=0</v>
      </c>
    </row>
    <row r="813" spans="1:5" ht="25.5">
      <c r="A813" s="349">
        <f>IF((SUM('Разделы 9, 10, 11'!D16:D16)&gt;=SUM('Разделы 9, 10, 11'!N16:N16)),"","Неверно!")</f>
      </c>
      <c r="B813" s="351" t="s">
        <v>1070</v>
      </c>
      <c r="C813" s="344" t="s">
        <v>1077</v>
      </c>
      <c r="D813" s="344" t="s">
        <v>1483</v>
      </c>
      <c r="E813" s="344" t="str">
        <f>CONCATENATE(SUM('Разделы 9, 10, 11'!D16:D16),"&gt;=",SUM('Разделы 9, 10, 11'!N16:N16))</f>
        <v>0&gt;=0</v>
      </c>
    </row>
    <row r="814" spans="1:5" ht="25.5">
      <c r="A814" s="349">
        <f>IF((SUM('Разделы 9, 10, 11'!D17:D17)&gt;=SUM('Разделы 9, 10, 11'!N17:N17)),"","Неверно!")</f>
      </c>
      <c r="B814" s="351" t="s">
        <v>1070</v>
      </c>
      <c r="C814" s="344" t="s">
        <v>1078</v>
      </c>
      <c r="D814" s="344" t="s">
        <v>1483</v>
      </c>
      <c r="E814" s="344" t="str">
        <f>CONCATENATE(SUM('Разделы 9, 10, 11'!D17:D17),"&gt;=",SUM('Разделы 9, 10, 11'!N17:N17))</f>
        <v>0&gt;=0</v>
      </c>
    </row>
    <row r="815" spans="1:5" ht="25.5">
      <c r="A815" s="349">
        <f>IF((SUM('Разделы 9, 10, 11'!D18:D18)&gt;=SUM('Разделы 9, 10, 11'!N18:N18)),"","Неверно!")</f>
      </c>
      <c r="B815" s="351" t="s">
        <v>1070</v>
      </c>
      <c r="C815" s="344" t="s">
        <v>1079</v>
      </c>
      <c r="D815" s="344" t="s">
        <v>1483</v>
      </c>
      <c r="E815" s="344" t="str">
        <f>CONCATENATE(SUM('Разделы 9, 10, 11'!D18:D18),"&gt;=",SUM('Разделы 9, 10, 11'!N18:N18))</f>
        <v>0&gt;=0</v>
      </c>
    </row>
    <row r="816" spans="1:5" ht="25.5">
      <c r="A816" s="349">
        <f>IF((SUM('Разделы 9, 10, 11'!D19:D19)&gt;=SUM('Разделы 9, 10, 11'!N19:N19)),"","Неверно!")</f>
      </c>
      <c r="B816" s="351" t="s">
        <v>1070</v>
      </c>
      <c r="C816" s="344" t="s">
        <v>1080</v>
      </c>
      <c r="D816" s="344" t="s">
        <v>1483</v>
      </c>
      <c r="E816" s="344" t="str">
        <f>CONCATENATE(SUM('Разделы 9, 10, 11'!D19:D19),"&gt;=",SUM('Разделы 9, 10, 11'!N19:N19))</f>
        <v>0&gt;=0</v>
      </c>
    </row>
    <row r="817" spans="1:5" ht="38.25">
      <c r="A817" s="349">
        <f>IF((SUM('Разделы 6, 7, 8'!H8:H8)&lt;=SUM('Разделы 6, 7, 8'!G8:G8)),"","Неверно!")</f>
      </c>
      <c r="B817" s="351" t="s">
        <v>1081</v>
      </c>
      <c r="C817" s="344" t="s">
        <v>1082</v>
      </c>
      <c r="D817" s="344" t="s">
        <v>261</v>
      </c>
      <c r="E817" s="344" t="str">
        <f>CONCATENATE(SUM('Разделы 6, 7, 8'!H8:H8),"&lt;=",SUM('Разделы 6, 7, 8'!G8:G8))</f>
        <v>0&lt;=0</v>
      </c>
    </row>
    <row r="818" spans="1:5" ht="38.25">
      <c r="A818" s="349">
        <f>IF((SUM('Разделы 6, 7, 8'!H9:H9)&lt;=SUM('Разделы 6, 7, 8'!G9:G9)),"","Неверно!")</f>
      </c>
      <c r="B818" s="351" t="s">
        <v>1081</v>
      </c>
      <c r="C818" s="344" t="s">
        <v>1083</v>
      </c>
      <c r="D818" s="344" t="s">
        <v>261</v>
      </c>
      <c r="E818" s="344" t="str">
        <f>CONCATENATE(SUM('Разделы 6, 7, 8'!H9:H9),"&lt;=",SUM('Разделы 6, 7, 8'!G9:G9))</f>
        <v>0&lt;=0</v>
      </c>
    </row>
    <row r="819" spans="1:5" ht="38.25">
      <c r="A819" s="349">
        <f>IF((SUM('Разделы 6, 7, 8'!H10:H10)&lt;=SUM('Разделы 6, 7, 8'!G10:G10)),"","Неверно!")</f>
      </c>
      <c r="B819" s="351" t="s">
        <v>1081</v>
      </c>
      <c r="C819" s="344" t="s">
        <v>1084</v>
      </c>
      <c r="D819" s="344" t="s">
        <v>261</v>
      </c>
      <c r="E819" s="344" t="str">
        <f>CONCATENATE(SUM('Разделы 6, 7, 8'!H10:H10),"&lt;=",SUM('Разделы 6, 7, 8'!G10:G10))</f>
        <v>0&lt;=0</v>
      </c>
    </row>
    <row r="820" spans="1:5" ht="38.25">
      <c r="A820" s="349">
        <f>IF((SUM('Разделы 6, 7, 8'!H11:H11)&lt;=SUM('Разделы 6, 7, 8'!G11:G11)),"","Неверно!")</f>
      </c>
      <c r="B820" s="351" t="s">
        <v>1081</v>
      </c>
      <c r="C820" s="344" t="s">
        <v>1085</v>
      </c>
      <c r="D820" s="344" t="s">
        <v>261</v>
      </c>
      <c r="E820" s="344" t="str">
        <f>CONCATENATE(SUM('Разделы 6, 7, 8'!H11:H11),"&lt;=",SUM('Разделы 6, 7, 8'!G11:G11))</f>
        <v>0&lt;=0</v>
      </c>
    </row>
    <row r="821" spans="1:5" ht="38.25">
      <c r="A821" s="349">
        <f>IF((SUM('Разделы 6, 7, 8'!H12:H12)&lt;=SUM('Разделы 6, 7, 8'!G12:G12)),"","Неверно!")</f>
      </c>
      <c r="B821" s="351" t="s">
        <v>1081</v>
      </c>
      <c r="C821" s="344" t="s">
        <v>1086</v>
      </c>
      <c r="D821" s="344" t="s">
        <v>261</v>
      </c>
      <c r="E821" s="344" t="str">
        <f>CONCATENATE(SUM('Разделы 6, 7, 8'!H12:H12),"&lt;=",SUM('Разделы 6, 7, 8'!G12:G12))</f>
        <v>0&lt;=0</v>
      </c>
    </row>
    <row r="822" spans="1:5" ht="38.25">
      <c r="A822" s="349">
        <f>IF((SUM('Разделы 6, 7, 8'!H13:H13)&lt;=SUM('Разделы 6, 7, 8'!G13:G13)),"","Неверно!")</f>
      </c>
      <c r="B822" s="351" t="s">
        <v>1081</v>
      </c>
      <c r="C822" s="344" t="s">
        <v>1087</v>
      </c>
      <c r="D822" s="344" t="s">
        <v>261</v>
      </c>
      <c r="E822" s="344" t="str">
        <f>CONCATENATE(SUM('Разделы 6, 7, 8'!H13:H13),"&lt;=",SUM('Разделы 6, 7, 8'!G13:G13))</f>
        <v>0&lt;=0</v>
      </c>
    </row>
    <row r="823" spans="1:5" ht="38.25">
      <c r="A823" s="349">
        <f>IF((SUM('Разделы 6, 7, 8'!H14:H14)&lt;=SUM('Разделы 6, 7, 8'!G14:G14)),"","Неверно!")</f>
      </c>
      <c r="B823" s="351" t="s">
        <v>1081</v>
      </c>
      <c r="C823" s="344" t="s">
        <v>1088</v>
      </c>
      <c r="D823" s="344" t="s">
        <v>261</v>
      </c>
      <c r="E823" s="344" t="str">
        <f>CONCATENATE(SUM('Разделы 6, 7, 8'!H14:H14),"&lt;=",SUM('Разделы 6, 7, 8'!G14:G14))</f>
        <v>0&lt;=0</v>
      </c>
    </row>
    <row r="824" spans="1:5" ht="38.25">
      <c r="A824" s="349">
        <f>IF((SUM('Разделы 6, 7, 8'!H15:H15)&lt;=SUM('Разделы 6, 7, 8'!G15:G15)),"","Неверно!")</f>
      </c>
      <c r="B824" s="351" t="s">
        <v>1081</v>
      </c>
      <c r="C824" s="344" t="s">
        <v>1089</v>
      </c>
      <c r="D824" s="344" t="s">
        <v>261</v>
      </c>
      <c r="E824" s="344" t="str">
        <f>CONCATENATE(SUM('Разделы 6, 7, 8'!H15:H15),"&lt;=",SUM('Разделы 6, 7, 8'!G15:G15))</f>
        <v>0&lt;=0</v>
      </c>
    </row>
    <row r="825" spans="1:5" ht="38.25">
      <c r="A825" s="349">
        <f>IF((SUM('Разделы 6, 7, 8'!H16:H16)&lt;=SUM('Разделы 6, 7, 8'!G16:G16)),"","Неверно!")</f>
      </c>
      <c r="B825" s="351" t="s">
        <v>1081</v>
      </c>
      <c r="C825" s="344" t="s">
        <v>1090</v>
      </c>
      <c r="D825" s="344" t="s">
        <v>261</v>
      </c>
      <c r="E825" s="344" t="str">
        <f>CONCATENATE(SUM('Разделы 6, 7, 8'!H16:H16),"&lt;=",SUM('Разделы 6, 7, 8'!G16:G16))</f>
        <v>0&lt;=0</v>
      </c>
    </row>
    <row r="826" spans="1:5" ht="38.25">
      <c r="A826" s="349">
        <f>IF((SUM('Разделы 2, 3, 5'!K49:K49)&lt;=SUM('Раздел 4'!F70:F70)),"","Неверно!")</f>
      </c>
      <c r="B826" s="351" t="s">
        <v>1091</v>
      </c>
      <c r="C826" s="344" t="s">
        <v>1092</v>
      </c>
      <c r="D826" s="344" t="s">
        <v>1500</v>
      </c>
      <c r="E826" s="344" t="str">
        <f>CONCATENATE(SUM('Разделы 2, 3, 5'!K49:K49),"&lt;=",SUM('Раздел 4'!F70:F70))</f>
        <v>0&lt;=0</v>
      </c>
    </row>
    <row r="827" spans="1:5" ht="38.25">
      <c r="A827" s="349">
        <f>IF((SUM('Разделы 9, 10, 11'!E44:E48)&lt;=SUM('Раздел 1'!K44:L44)),"","Неверно!")</f>
      </c>
      <c r="B827" s="351" t="s">
        <v>1093</v>
      </c>
      <c r="C827" s="344" t="s">
        <v>1094</v>
      </c>
      <c r="D827" s="344" t="s">
        <v>274</v>
      </c>
      <c r="E827" s="344" t="str">
        <f>CONCATENATE(SUM('Разделы 9, 10, 11'!E44:E48),"&lt;=",SUM('Раздел 1'!K44:L44))</f>
        <v>1&lt;=3</v>
      </c>
    </row>
    <row r="828" spans="1:5" ht="25.5">
      <c r="A828" s="349">
        <f>IF((SUM('Раздел 4'!E42:E42)=SUM('Раздел 4'!G42:G42)),"","Неверно!")</f>
      </c>
      <c r="B828" s="351" t="s">
        <v>1095</v>
      </c>
      <c r="C828" s="344" t="s">
        <v>1096</v>
      </c>
      <c r="D828" s="344" t="s">
        <v>266</v>
      </c>
      <c r="E828" s="344" t="str">
        <f>CONCATENATE(SUM('Раздел 4'!E42:E42),"=",SUM('Раздел 4'!G42:G42))</f>
        <v>0=0</v>
      </c>
    </row>
    <row r="829" spans="1:5" ht="25.5">
      <c r="A829" s="349">
        <f>IF((SUM('Раздел 1'!N10:N10)&lt;=SUM('Раздел 1'!M10:M10)),"","Неверно!")</f>
      </c>
      <c r="B829" s="351" t="s">
        <v>1097</v>
      </c>
      <c r="C829" s="344" t="s">
        <v>1098</v>
      </c>
      <c r="D829" s="344" t="s">
        <v>1447</v>
      </c>
      <c r="E829" s="344" t="str">
        <f>CONCATENATE(SUM('Раздел 1'!N10:N10),"&lt;=",SUM('Раздел 1'!M10:M10))</f>
        <v>0&lt;=5</v>
      </c>
    </row>
    <row r="830" spans="1:5" ht="25.5">
      <c r="A830" s="349">
        <f>IF((SUM('Раздел 1'!N19:N19)&lt;=SUM('Раздел 1'!M19:M19)),"","Неверно!")</f>
      </c>
      <c r="B830" s="351" t="s">
        <v>1097</v>
      </c>
      <c r="C830" s="344" t="s">
        <v>1099</v>
      </c>
      <c r="D830" s="344" t="s">
        <v>1447</v>
      </c>
      <c r="E830" s="344" t="str">
        <f>CONCATENATE(SUM('Раздел 1'!N19:N19),"&lt;=",SUM('Раздел 1'!M19:M19))</f>
        <v>0&lt;=0</v>
      </c>
    </row>
    <row r="831" spans="1:5" ht="25.5">
      <c r="A831" s="349">
        <f>IF((SUM('Раздел 1'!N20:N20)&lt;=SUM('Раздел 1'!M20:M20)),"","Неверно!")</f>
      </c>
      <c r="B831" s="351" t="s">
        <v>1097</v>
      </c>
      <c r="C831" s="344" t="s">
        <v>1100</v>
      </c>
      <c r="D831" s="344" t="s">
        <v>1447</v>
      </c>
      <c r="E831" s="344" t="str">
        <f>CONCATENATE(SUM('Раздел 1'!N20:N20),"&lt;=",SUM('Раздел 1'!M20:M20))</f>
        <v>0&lt;=0</v>
      </c>
    </row>
    <row r="832" spans="1:5" ht="25.5">
      <c r="A832" s="349">
        <f>IF((SUM('Раздел 1'!N21:N21)&lt;=SUM('Раздел 1'!M21:M21)),"","Неверно!")</f>
      </c>
      <c r="B832" s="351" t="s">
        <v>1097</v>
      </c>
      <c r="C832" s="344" t="s">
        <v>1101</v>
      </c>
      <c r="D832" s="344" t="s">
        <v>1447</v>
      </c>
      <c r="E832" s="344" t="str">
        <f>CONCATENATE(SUM('Раздел 1'!N21:N21),"&lt;=",SUM('Раздел 1'!M21:M21))</f>
        <v>0&lt;=0</v>
      </c>
    </row>
    <row r="833" spans="1:5" ht="25.5">
      <c r="A833" s="349">
        <f>IF((SUM('Раздел 1'!N22:N22)&lt;=SUM('Раздел 1'!M22:M22)),"","Неверно!")</f>
      </c>
      <c r="B833" s="351" t="s">
        <v>1097</v>
      </c>
      <c r="C833" s="344" t="s">
        <v>1102</v>
      </c>
      <c r="D833" s="344" t="s">
        <v>1447</v>
      </c>
      <c r="E833" s="344" t="str">
        <f>CONCATENATE(SUM('Раздел 1'!N22:N22),"&lt;=",SUM('Раздел 1'!M22:M22))</f>
        <v>0&lt;=0</v>
      </c>
    </row>
    <row r="834" spans="1:5" ht="25.5">
      <c r="A834" s="349">
        <f>IF((SUM('Раздел 1'!N23:N23)&lt;=SUM('Раздел 1'!M23:M23)),"","Неверно!")</f>
      </c>
      <c r="B834" s="351" t="s">
        <v>1097</v>
      </c>
      <c r="C834" s="344" t="s">
        <v>1103</v>
      </c>
      <c r="D834" s="344" t="s">
        <v>1447</v>
      </c>
      <c r="E834" s="344" t="str">
        <f>CONCATENATE(SUM('Раздел 1'!N23:N23),"&lt;=",SUM('Раздел 1'!M23:M23))</f>
        <v>0&lt;=0</v>
      </c>
    </row>
    <row r="835" spans="1:5" ht="25.5">
      <c r="A835" s="349">
        <f>IF((SUM('Раздел 1'!N24:N24)&lt;=SUM('Раздел 1'!M24:M24)),"","Неверно!")</f>
      </c>
      <c r="B835" s="351" t="s">
        <v>1097</v>
      </c>
      <c r="C835" s="344" t="s">
        <v>1104</v>
      </c>
      <c r="D835" s="344" t="s">
        <v>1447</v>
      </c>
      <c r="E835" s="344" t="str">
        <f>CONCATENATE(SUM('Раздел 1'!N24:N24),"&lt;=",SUM('Раздел 1'!M24:M24))</f>
        <v>0&lt;=0</v>
      </c>
    </row>
    <row r="836" spans="1:5" ht="25.5">
      <c r="A836" s="349">
        <f>IF((SUM('Раздел 1'!N25:N25)&lt;=SUM('Раздел 1'!M25:M25)),"","Неверно!")</f>
      </c>
      <c r="B836" s="351" t="s">
        <v>1097</v>
      </c>
      <c r="C836" s="344" t="s">
        <v>1105</v>
      </c>
      <c r="D836" s="344" t="s">
        <v>1447</v>
      </c>
      <c r="E836" s="344" t="str">
        <f>CONCATENATE(SUM('Раздел 1'!N25:N25),"&lt;=",SUM('Раздел 1'!M25:M25))</f>
        <v>0&lt;=0</v>
      </c>
    </row>
    <row r="837" spans="1:5" ht="25.5">
      <c r="A837" s="349">
        <f>IF((SUM('Раздел 1'!N26:N26)&lt;=SUM('Раздел 1'!M26:M26)),"","Неверно!")</f>
      </c>
      <c r="B837" s="351" t="s">
        <v>1097</v>
      </c>
      <c r="C837" s="344" t="s">
        <v>1106</v>
      </c>
      <c r="D837" s="344" t="s">
        <v>1447</v>
      </c>
      <c r="E837" s="344" t="str">
        <f>CONCATENATE(SUM('Раздел 1'!N26:N26),"&lt;=",SUM('Раздел 1'!M26:M26))</f>
        <v>0&lt;=0</v>
      </c>
    </row>
    <row r="838" spans="1:5" ht="25.5">
      <c r="A838" s="349">
        <f>IF((SUM('Раздел 1'!N27:N27)&lt;=SUM('Раздел 1'!M27:M27)),"","Неверно!")</f>
      </c>
      <c r="B838" s="351" t="s">
        <v>1097</v>
      </c>
      <c r="C838" s="344" t="s">
        <v>1107</v>
      </c>
      <c r="D838" s="344" t="s">
        <v>1447</v>
      </c>
      <c r="E838" s="344" t="str">
        <f>CONCATENATE(SUM('Раздел 1'!N27:N27),"&lt;=",SUM('Раздел 1'!M27:M27))</f>
        <v>0&lt;=0</v>
      </c>
    </row>
    <row r="839" spans="1:5" ht="25.5">
      <c r="A839" s="349">
        <f>IF((SUM('Раздел 1'!N28:N28)&lt;=SUM('Раздел 1'!M28:M28)),"","Неверно!")</f>
      </c>
      <c r="B839" s="351" t="s">
        <v>1097</v>
      </c>
      <c r="C839" s="344" t="s">
        <v>1108</v>
      </c>
      <c r="D839" s="344" t="s">
        <v>1447</v>
      </c>
      <c r="E839" s="344" t="str">
        <f>CONCATENATE(SUM('Раздел 1'!N28:N28),"&lt;=",SUM('Раздел 1'!M28:M28))</f>
        <v>0&lt;=1</v>
      </c>
    </row>
    <row r="840" spans="1:5" ht="25.5">
      <c r="A840" s="349">
        <f>IF((SUM('Раздел 1'!N11:N11)&lt;=SUM('Раздел 1'!M11:M11)),"","Неверно!")</f>
      </c>
      <c r="B840" s="351" t="s">
        <v>1097</v>
      </c>
      <c r="C840" s="344" t="s">
        <v>1109</v>
      </c>
      <c r="D840" s="344" t="s">
        <v>1447</v>
      </c>
      <c r="E840" s="344" t="str">
        <f>CONCATENATE(SUM('Раздел 1'!N11:N11),"&lt;=",SUM('Раздел 1'!M11:M11))</f>
        <v>0&lt;=0</v>
      </c>
    </row>
    <row r="841" spans="1:5" ht="25.5">
      <c r="A841" s="349">
        <f>IF((SUM('Раздел 1'!N29:N29)&lt;=SUM('Раздел 1'!M29:M29)),"","Неверно!")</f>
      </c>
      <c r="B841" s="351" t="s">
        <v>1097</v>
      </c>
      <c r="C841" s="344" t="s">
        <v>1110</v>
      </c>
      <c r="D841" s="344" t="s">
        <v>1447</v>
      </c>
      <c r="E841" s="344" t="str">
        <f>CONCATENATE(SUM('Раздел 1'!N29:N29),"&lt;=",SUM('Раздел 1'!M29:M29))</f>
        <v>0&lt;=0</v>
      </c>
    </row>
    <row r="842" spans="1:5" ht="25.5">
      <c r="A842" s="349">
        <f>IF((SUM('Раздел 1'!N30:N30)&lt;=SUM('Раздел 1'!M30:M30)),"","Неверно!")</f>
      </c>
      <c r="B842" s="351" t="s">
        <v>1097</v>
      </c>
      <c r="C842" s="344" t="s">
        <v>1111</v>
      </c>
      <c r="D842" s="344" t="s">
        <v>1447</v>
      </c>
      <c r="E842" s="344" t="str">
        <f>CONCATENATE(SUM('Раздел 1'!N30:N30),"&lt;=",SUM('Раздел 1'!M30:M30))</f>
        <v>0&lt;=0</v>
      </c>
    </row>
    <row r="843" spans="1:5" ht="25.5">
      <c r="A843" s="349">
        <f>IF((SUM('Раздел 1'!N31:N31)&lt;=SUM('Раздел 1'!M31:M31)),"","Неверно!")</f>
      </c>
      <c r="B843" s="351" t="s">
        <v>1097</v>
      </c>
      <c r="C843" s="344" t="s">
        <v>1112</v>
      </c>
      <c r="D843" s="344" t="s">
        <v>1447</v>
      </c>
      <c r="E843" s="344" t="str">
        <f>CONCATENATE(SUM('Раздел 1'!N31:N31),"&lt;=",SUM('Раздел 1'!M31:M31))</f>
        <v>0&lt;=0</v>
      </c>
    </row>
    <row r="844" spans="1:5" ht="25.5">
      <c r="A844" s="349">
        <f>IF((SUM('Раздел 1'!N32:N32)&lt;=SUM('Раздел 1'!M32:M32)),"","Неверно!")</f>
      </c>
      <c r="B844" s="351" t="s">
        <v>1097</v>
      </c>
      <c r="C844" s="344" t="s">
        <v>1113</v>
      </c>
      <c r="D844" s="344" t="s">
        <v>1447</v>
      </c>
      <c r="E844" s="344" t="str">
        <f>CONCATENATE(SUM('Раздел 1'!N32:N32),"&lt;=",SUM('Раздел 1'!M32:M32))</f>
        <v>0&lt;=0</v>
      </c>
    </row>
    <row r="845" spans="1:5" ht="25.5">
      <c r="A845" s="349">
        <f>IF((SUM('Раздел 1'!N33:N33)&lt;=SUM('Раздел 1'!M33:M33)),"","Неверно!")</f>
      </c>
      <c r="B845" s="351" t="s">
        <v>1097</v>
      </c>
      <c r="C845" s="344" t="s">
        <v>1114</v>
      </c>
      <c r="D845" s="344" t="s">
        <v>1447</v>
      </c>
      <c r="E845" s="344" t="str">
        <f>CONCATENATE(SUM('Раздел 1'!N33:N33),"&lt;=",SUM('Раздел 1'!M33:M33))</f>
        <v>0&lt;=0</v>
      </c>
    </row>
    <row r="846" spans="1:5" ht="25.5">
      <c r="A846" s="349">
        <f>IF((SUM('Раздел 1'!N34:N34)&lt;=SUM('Раздел 1'!M34:M34)),"","Неверно!")</f>
      </c>
      <c r="B846" s="351" t="s">
        <v>1097</v>
      </c>
      <c r="C846" s="344" t="s">
        <v>1115</v>
      </c>
      <c r="D846" s="344" t="s">
        <v>1447</v>
      </c>
      <c r="E846" s="344" t="str">
        <f>CONCATENATE(SUM('Раздел 1'!N34:N34),"&lt;=",SUM('Раздел 1'!M34:M34))</f>
        <v>0&lt;=0</v>
      </c>
    </row>
    <row r="847" spans="1:5" ht="25.5">
      <c r="A847" s="349">
        <f>IF((SUM('Раздел 1'!N35:N35)&lt;=SUM('Раздел 1'!M35:M35)),"","Неверно!")</f>
      </c>
      <c r="B847" s="351" t="s">
        <v>1097</v>
      </c>
      <c r="C847" s="344" t="s">
        <v>1116</v>
      </c>
      <c r="D847" s="344" t="s">
        <v>1447</v>
      </c>
      <c r="E847" s="344" t="str">
        <f>CONCATENATE(SUM('Раздел 1'!N35:N35),"&lt;=",SUM('Раздел 1'!M35:M35))</f>
        <v>0&lt;=0</v>
      </c>
    </row>
    <row r="848" spans="1:5" ht="25.5">
      <c r="A848" s="349">
        <f>IF((SUM('Раздел 1'!N36:N36)&lt;=SUM('Раздел 1'!M36:M36)),"","Неверно!")</f>
      </c>
      <c r="B848" s="351" t="s">
        <v>1097</v>
      </c>
      <c r="C848" s="344" t="s">
        <v>1117</v>
      </c>
      <c r="D848" s="344" t="s">
        <v>1447</v>
      </c>
      <c r="E848" s="344" t="str">
        <f>CONCATENATE(SUM('Раздел 1'!N36:N36),"&lt;=",SUM('Раздел 1'!M36:M36))</f>
        <v>0&lt;=0</v>
      </c>
    </row>
    <row r="849" spans="1:5" ht="25.5">
      <c r="A849" s="349">
        <f>IF((SUM('Раздел 1'!N37:N37)&lt;=SUM('Раздел 1'!M37:M37)),"","Неверно!")</f>
      </c>
      <c r="B849" s="351" t="s">
        <v>1097</v>
      </c>
      <c r="C849" s="344" t="s">
        <v>1118</v>
      </c>
      <c r="D849" s="344" t="s">
        <v>1447</v>
      </c>
      <c r="E849" s="344" t="str">
        <f>CONCATENATE(SUM('Раздел 1'!N37:N37),"&lt;=",SUM('Раздел 1'!M37:M37))</f>
        <v>0&lt;=0</v>
      </c>
    </row>
    <row r="850" spans="1:5" ht="25.5">
      <c r="A850" s="349">
        <f>IF((SUM('Раздел 1'!N38:N38)&lt;=SUM('Раздел 1'!M38:M38)),"","Неверно!")</f>
      </c>
      <c r="B850" s="351" t="s">
        <v>1097</v>
      </c>
      <c r="C850" s="344" t="s">
        <v>1119</v>
      </c>
      <c r="D850" s="344" t="s">
        <v>1447</v>
      </c>
      <c r="E850" s="344" t="str">
        <f>CONCATENATE(SUM('Раздел 1'!N38:N38),"&lt;=",SUM('Раздел 1'!M38:M38))</f>
        <v>0&lt;=0</v>
      </c>
    </row>
    <row r="851" spans="1:5" ht="25.5">
      <c r="A851" s="349">
        <f>IF((SUM('Раздел 1'!N12:N12)&lt;=SUM('Раздел 1'!M12:M12)),"","Неверно!")</f>
      </c>
      <c r="B851" s="351" t="s">
        <v>1097</v>
      </c>
      <c r="C851" s="344" t="s">
        <v>1120</v>
      </c>
      <c r="D851" s="344" t="s">
        <v>1447</v>
      </c>
      <c r="E851" s="344" t="str">
        <f>CONCATENATE(SUM('Раздел 1'!N12:N12),"&lt;=",SUM('Раздел 1'!M12:M12))</f>
        <v>0&lt;=0</v>
      </c>
    </row>
    <row r="852" spans="1:5" ht="25.5">
      <c r="A852" s="349">
        <f>IF((SUM('Раздел 1'!N39:N39)&lt;=SUM('Раздел 1'!M39:M39)),"","Неверно!")</f>
      </c>
      <c r="B852" s="351" t="s">
        <v>1097</v>
      </c>
      <c r="C852" s="344" t="s">
        <v>1121</v>
      </c>
      <c r="D852" s="344" t="s">
        <v>1447</v>
      </c>
      <c r="E852" s="344" t="str">
        <f>CONCATENATE(SUM('Раздел 1'!N39:N39),"&lt;=",SUM('Раздел 1'!M39:M39))</f>
        <v>0&lt;=0</v>
      </c>
    </row>
    <row r="853" spans="1:5" ht="25.5">
      <c r="A853" s="349">
        <f>IF((SUM('Раздел 1'!N40:N40)&lt;=SUM('Раздел 1'!M40:M40)),"","Неверно!")</f>
      </c>
      <c r="B853" s="351" t="s">
        <v>1097</v>
      </c>
      <c r="C853" s="344" t="s">
        <v>1122</v>
      </c>
      <c r="D853" s="344" t="s">
        <v>1447</v>
      </c>
      <c r="E853" s="344" t="str">
        <f>CONCATENATE(SUM('Раздел 1'!N40:N40),"&lt;=",SUM('Раздел 1'!M40:M40))</f>
        <v>0&lt;=0</v>
      </c>
    </row>
    <row r="854" spans="1:5" ht="25.5">
      <c r="A854" s="349">
        <f>IF((SUM('Раздел 1'!N41:N41)&lt;=SUM('Раздел 1'!M41:M41)),"","Неверно!")</f>
      </c>
      <c r="B854" s="351" t="s">
        <v>1097</v>
      </c>
      <c r="C854" s="344" t="s">
        <v>1123</v>
      </c>
      <c r="D854" s="344" t="s">
        <v>1447</v>
      </c>
      <c r="E854" s="344" t="str">
        <f>CONCATENATE(SUM('Раздел 1'!N41:N41),"&lt;=",SUM('Раздел 1'!M41:M41))</f>
        <v>0&lt;=0</v>
      </c>
    </row>
    <row r="855" spans="1:5" ht="25.5">
      <c r="A855" s="349">
        <f>IF((SUM('Раздел 1'!N42:N42)&lt;=SUM('Раздел 1'!M42:M42)),"","Неверно!")</f>
      </c>
      <c r="B855" s="351" t="s">
        <v>1097</v>
      </c>
      <c r="C855" s="344" t="s">
        <v>1124</v>
      </c>
      <c r="D855" s="344" t="s">
        <v>1447</v>
      </c>
      <c r="E855" s="344" t="str">
        <f>CONCATENATE(SUM('Раздел 1'!N42:N42),"&lt;=",SUM('Раздел 1'!M42:M42))</f>
        <v>0&lt;=0</v>
      </c>
    </row>
    <row r="856" spans="1:5" ht="25.5">
      <c r="A856" s="349">
        <f>IF((SUM('Раздел 1'!N43:N43)&lt;=SUM('Раздел 1'!M43:M43)),"","Неверно!")</f>
      </c>
      <c r="B856" s="351" t="s">
        <v>1097</v>
      </c>
      <c r="C856" s="344" t="s">
        <v>1125</v>
      </c>
      <c r="D856" s="344" t="s">
        <v>1447</v>
      </c>
      <c r="E856" s="344" t="str">
        <f>CONCATENATE(SUM('Раздел 1'!N43:N43),"&lt;=",SUM('Раздел 1'!M43:M43))</f>
        <v>0&lt;=0</v>
      </c>
    </row>
    <row r="857" spans="1:5" ht="25.5">
      <c r="A857" s="349">
        <f>IF((SUM('Раздел 1'!N44:N44)&lt;=SUM('Раздел 1'!M44:M44)),"","Неверно!")</f>
      </c>
      <c r="B857" s="351" t="s">
        <v>1097</v>
      </c>
      <c r="C857" s="344" t="s">
        <v>1126</v>
      </c>
      <c r="D857" s="344" t="s">
        <v>1447</v>
      </c>
      <c r="E857" s="344" t="str">
        <f>CONCATENATE(SUM('Раздел 1'!N44:N44),"&lt;=",SUM('Раздел 1'!M44:M44))</f>
        <v>0&lt;=10</v>
      </c>
    </row>
    <row r="858" spans="1:5" ht="25.5">
      <c r="A858" s="349">
        <f>IF((SUM('Раздел 1'!N45:N45)&lt;=SUM('Раздел 1'!M45:M45)),"","Неверно!")</f>
      </c>
      <c r="B858" s="351" t="s">
        <v>1097</v>
      </c>
      <c r="C858" s="344" t="s">
        <v>1127</v>
      </c>
      <c r="D858" s="344" t="s">
        <v>1447</v>
      </c>
      <c r="E858" s="344" t="str">
        <f>CONCATENATE(SUM('Раздел 1'!N45:N45),"&lt;=",SUM('Раздел 1'!M45:M45))</f>
        <v>0&lt;=3</v>
      </c>
    </row>
    <row r="859" spans="1:5" ht="25.5">
      <c r="A859" s="349">
        <f>IF((SUM('Раздел 1'!N46:N46)&lt;=SUM('Раздел 1'!M46:M46)),"","Неверно!")</f>
      </c>
      <c r="B859" s="351" t="s">
        <v>1097</v>
      </c>
      <c r="C859" s="344" t="s">
        <v>1128</v>
      </c>
      <c r="D859" s="344" t="s">
        <v>1447</v>
      </c>
      <c r="E859" s="344" t="str">
        <f>CONCATENATE(SUM('Раздел 1'!N46:N46),"&lt;=",SUM('Раздел 1'!M46:M46))</f>
        <v>0&lt;=0</v>
      </c>
    </row>
    <row r="860" spans="1:5" ht="25.5">
      <c r="A860" s="349">
        <f>IF((SUM('Раздел 1'!N47:N47)&lt;=SUM('Раздел 1'!M47:M47)),"","Неверно!")</f>
      </c>
      <c r="B860" s="351" t="s">
        <v>1097</v>
      </c>
      <c r="C860" s="344" t="s">
        <v>1129</v>
      </c>
      <c r="D860" s="344" t="s">
        <v>1447</v>
      </c>
      <c r="E860" s="344" t="str">
        <f>CONCATENATE(SUM('Раздел 1'!N47:N47),"&lt;=",SUM('Раздел 1'!M47:M47))</f>
        <v>0&lt;=0</v>
      </c>
    </row>
    <row r="861" spans="1:5" ht="25.5">
      <c r="A861" s="349">
        <f>IF((SUM('Раздел 1'!N48:N48)&lt;=SUM('Раздел 1'!M48:M48)),"","Неверно!")</f>
      </c>
      <c r="B861" s="351" t="s">
        <v>1097</v>
      </c>
      <c r="C861" s="344" t="s">
        <v>1130</v>
      </c>
      <c r="D861" s="344" t="s">
        <v>1447</v>
      </c>
      <c r="E861" s="344" t="str">
        <f>CONCATENATE(SUM('Раздел 1'!N48:N48),"&lt;=",SUM('Раздел 1'!M48:M48))</f>
        <v>0&lt;=9</v>
      </c>
    </row>
    <row r="862" spans="1:5" ht="25.5">
      <c r="A862" s="349">
        <f>IF((SUM('Раздел 1'!N13:N13)&lt;=SUM('Раздел 1'!M13:M13)),"","Неверно!")</f>
      </c>
      <c r="B862" s="351" t="s">
        <v>1097</v>
      </c>
      <c r="C862" s="344" t="s">
        <v>1131</v>
      </c>
      <c r="D862" s="344" t="s">
        <v>1447</v>
      </c>
      <c r="E862" s="344" t="str">
        <f>CONCATENATE(SUM('Раздел 1'!N13:N13),"&lt;=",SUM('Раздел 1'!M13:M13))</f>
        <v>0&lt;=0</v>
      </c>
    </row>
    <row r="863" spans="1:5" ht="25.5">
      <c r="A863" s="349">
        <f>IF((SUM('Раздел 1'!N49:N49)&lt;=SUM('Раздел 1'!M49:M49)),"","Неверно!")</f>
      </c>
      <c r="B863" s="351" t="s">
        <v>1097</v>
      </c>
      <c r="C863" s="344" t="s">
        <v>1132</v>
      </c>
      <c r="D863" s="344" t="s">
        <v>1447</v>
      </c>
      <c r="E863" s="344" t="str">
        <f>CONCATENATE(SUM('Раздел 1'!N49:N49),"&lt;=",SUM('Раздел 1'!M49:M49))</f>
        <v>0&lt;=0</v>
      </c>
    </row>
    <row r="864" spans="1:5" ht="25.5">
      <c r="A864" s="349">
        <f>IF((SUM('Раздел 1'!N50:N50)&lt;=SUM('Раздел 1'!M50:M50)),"","Неверно!")</f>
      </c>
      <c r="B864" s="351" t="s">
        <v>1097</v>
      </c>
      <c r="C864" s="344" t="s">
        <v>1133</v>
      </c>
      <c r="D864" s="344" t="s">
        <v>1447</v>
      </c>
      <c r="E864" s="344" t="str">
        <f>CONCATENATE(SUM('Раздел 1'!N50:N50),"&lt;=",SUM('Раздел 1'!M50:M50))</f>
        <v>0&lt;=8</v>
      </c>
    </row>
    <row r="865" spans="1:5" ht="25.5">
      <c r="A865" s="349">
        <f>IF((SUM('Раздел 1'!N51:N51)&lt;=SUM('Раздел 1'!M51:M51)),"","Неверно!")</f>
      </c>
      <c r="B865" s="351" t="s">
        <v>1097</v>
      </c>
      <c r="C865" s="344" t="s">
        <v>1134</v>
      </c>
      <c r="D865" s="344" t="s">
        <v>1447</v>
      </c>
      <c r="E865" s="344" t="str">
        <f>CONCATENATE(SUM('Раздел 1'!N51:N51),"&lt;=",SUM('Раздел 1'!M51:M51))</f>
        <v>0&lt;=1</v>
      </c>
    </row>
    <row r="866" spans="1:5" ht="25.5">
      <c r="A866" s="349">
        <f>IF((SUM('Раздел 1'!N52:N52)&lt;=SUM('Раздел 1'!M52:M52)),"","Неверно!")</f>
      </c>
      <c r="B866" s="351" t="s">
        <v>1097</v>
      </c>
      <c r="C866" s="344" t="s">
        <v>1135</v>
      </c>
      <c r="D866" s="344" t="s">
        <v>1447</v>
      </c>
      <c r="E866" s="344" t="str">
        <f>CONCATENATE(SUM('Раздел 1'!N52:N52),"&lt;=",SUM('Раздел 1'!M52:M52))</f>
        <v>0&lt;=1</v>
      </c>
    </row>
    <row r="867" spans="1:5" ht="25.5">
      <c r="A867" s="349">
        <f>IF((SUM('Раздел 1'!N53:N53)&lt;=SUM('Раздел 1'!M53:M53)),"","Неверно!")</f>
      </c>
      <c r="B867" s="351" t="s">
        <v>1097</v>
      </c>
      <c r="C867" s="344" t="s">
        <v>1136</v>
      </c>
      <c r="D867" s="344" t="s">
        <v>1447</v>
      </c>
      <c r="E867" s="344" t="str">
        <f>CONCATENATE(SUM('Раздел 1'!N53:N53),"&lt;=",SUM('Раздел 1'!M53:M53))</f>
        <v>0&lt;=10</v>
      </c>
    </row>
    <row r="868" spans="1:5" ht="25.5">
      <c r="A868" s="349">
        <f>IF((SUM('Раздел 1'!N54:N54)&lt;=SUM('Раздел 1'!M54:M54)),"","Неверно!")</f>
      </c>
      <c r="B868" s="351" t="s">
        <v>1097</v>
      </c>
      <c r="C868" s="344" t="s">
        <v>1137</v>
      </c>
      <c r="D868" s="344" t="s">
        <v>1447</v>
      </c>
      <c r="E868" s="344" t="str">
        <f>CONCATENATE(SUM('Раздел 1'!N54:N54),"&lt;=",SUM('Раздел 1'!M54:M54))</f>
        <v>0&lt;=0</v>
      </c>
    </row>
    <row r="869" spans="1:5" ht="25.5">
      <c r="A869" s="349">
        <f>IF((SUM('Раздел 1'!N55:N55)&lt;=SUM('Раздел 1'!M55:M55)),"","Неверно!")</f>
      </c>
      <c r="B869" s="351" t="s">
        <v>1097</v>
      </c>
      <c r="C869" s="344" t="s">
        <v>1138</v>
      </c>
      <c r="D869" s="344" t="s">
        <v>1447</v>
      </c>
      <c r="E869" s="344" t="str">
        <f>CONCATENATE(SUM('Раздел 1'!N55:N55),"&lt;=",SUM('Раздел 1'!M55:M55))</f>
        <v>0&lt;=0</v>
      </c>
    </row>
    <row r="870" spans="1:5" ht="25.5">
      <c r="A870" s="349">
        <f>IF((SUM('Раздел 1'!N56:N56)&lt;=SUM('Раздел 1'!M56:M56)),"","Неверно!")</f>
      </c>
      <c r="B870" s="351" t="s">
        <v>1097</v>
      </c>
      <c r="C870" s="344" t="s">
        <v>1139</v>
      </c>
      <c r="D870" s="344" t="s">
        <v>1447</v>
      </c>
      <c r="E870" s="344" t="str">
        <f>CONCATENATE(SUM('Раздел 1'!N56:N56),"&lt;=",SUM('Раздел 1'!M56:M56))</f>
        <v>0&lt;=0</v>
      </c>
    </row>
    <row r="871" spans="1:5" ht="25.5">
      <c r="A871" s="349">
        <f>IF((SUM('Раздел 1'!N14:N14)&lt;=SUM('Раздел 1'!M14:M14)),"","Неверно!")</f>
      </c>
      <c r="B871" s="351" t="s">
        <v>1097</v>
      </c>
      <c r="C871" s="344" t="s">
        <v>1140</v>
      </c>
      <c r="D871" s="344" t="s">
        <v>1447</v>
      </c>
      <c r="E871" s="344" t="str">
        <f>CONCATENATE(SUM('Раздел 1'!N14:N14),"&lt;=",SUM('Раздел 1'!M14:M14))</f>
        <v>0&lt;=3</v>
      </c>
    </row>
    <row r="872" spans="1:5" ht="25.5">
      <c r="A872" s="349">
        <f>IF((SUM('Раздел 1'!N15:N15)&lt;=SUM('Раздел 1'!M15:M15)),"","Неверно!")</f>
      </c>
      <c r="B872" s="351" t="s">
        <v>1097</v>
      </c>
      <c r="C872" s="344" t="s">
        <v>1141</v>
      </c>
      <c r="D872" s="344" t="s">
        <v>1447</v>
      </c>
      <c r="E872" s="344" t="str">
        <f>CONCATENATE(SUM('Раздел 1'!N15:N15),"&lt;=",SUM('Раздел 1'!M15:M15))</f>
        <v>0&lt;=1</v>
      </c>
    </row>
    <row r="873" spans="1:5" ht="25.5">
      <c r="A873" s="349">
        <f>IF((SUM('Раздел 1'!N16:N16)&lt;=SUM('Раздел 1'!M16:M16)),"","Неверно!")</f>
      </c>
      <c r="B873" s="351" t="s">
        <v>1097</v>
      </c>
      <c r="C873" s="344" t="s">
        <v>1142</v>
      </c>
      <c r="D873" s="344" t="s">
        <v>1447</v>
      </c>
      <c r="E873" s="344" t="str">
        <f>CONCATENATE(SUM('Раздел 1'!N16:N16),"&lt;=",SUM('Раздел 1'!M16:M16))</f>
        <v>0&lt;=0</v>
      </c>
    </row>
    <row r="874" spans="1:5" ht="25.5">
      <c r="A874" s="349">
        <f>IF((SUM('Раздел 1'!N17:N17)&lt;=SUM('Раздел 1'!M17:M17)),"","Неверно!")</f>
      </c>
      <c r="B874" s="351" t="s">
        <v>1097</v>
      </c>
      <c r="C874" s="344" t="s">
        <v>1143</v>
      </c>
      <c r="D874" s="344" t="s">
        <v>1447</v>
      </c>
      <c r="E874" s="344" t="str">
        <f>CONCATENATE(SUM('Раздел 1'!N17:N17),"&lt;=",SUM('Раздел 1'!M17:M17))</f>
        <v>0&lt;=0</v>
      </c>
    </row>
    <row r="875" spans="1:5" ht="25.5">
      <c r="A875" s="349">
        <f>IF((SUM('Раздел 1'!N18:N18)&lt;=SUM('Раздел 1'!M18:M18)),"","Неверно!")</f>
      </c>
      <c r="B875" s="351" t="s">
        <v>1097</v>
      </c>
      <c r="C875" s="344" t="s">
        <v>1144</v>
      </c>
      <c r="D875" s="344" t="s">
        <v>1447</v>
      </c>
      <c r="E875" s="344" t="str">
        <f>CONCATENATE(SUM('Раздел 1'!N18:N18),"&lt;=",SUM('Раздел 1'!M18:M18))</f>
        <v>0&lt;=0</v>
      </c>
    </row>
    <row r="876" spans="1:5" ht="25.5">
      <c r="A876" s="349">
        <f>IF((SUM('Раздел 1'!F10:AD56)&gt;0),"","Неверно!")</f>
      </c>
      <c r="B876" s="351" t="s">
        <v>1145</v>
      </c>
      <c r="C876" s="344" t="s">
        <v>1146</v>
      </c>
      <c r="D876" s="344" t="s">
        <v>282</v>
      </c>
      <c r="E876" s="344" t="str">
        <f>CONCATENATE(SUM('Раздел 1'!F10:AD56),"&gt;",0)</f>
        <v>335&gt;0</v>
      </c>
    </row>
    <row r="877" spans="1:5" ht="25.5">
      <c r="A877" s="349">
        <f>IF((SUM('Разделы 6, 7, 8'!C8:D8)=SUM('Разделы 6, 7, 8'!E8:E8)+SUM('Разделы 6, 7, 8'!I8:I8)),"","Неверно!")</f>
      </c>
      <c r="B877" s="351" t="s">
        <v>1147</v>
      </c>
      <c r="C877" s="344" t="s">
        <v>1148</v>
      </c>
      <c r="D877" s="344" t="s">
        <v>1501</v>
      </c>
      <c r="E877" s="344" t="str">
        <f>CONCATENATE(SUM('Разделы 6, 7, 8'!C8:D8),"=",SUM('Разделы 6, 7, 8'!E8:E8),"+",SUM('Разделы 6, 7, 8'!I8:I8))</f>
        <v>0=0+0</v>
      </c>
    </row>
    <row r="878" spans="1:5" ht="25.5">
      <c r="A878" s="349">
        <f>IF((SUM('Разделы 6, 7, 8'!C9:D9)=SUM('Разделы 6, 7, 8'!E9:E9)+SUM('Разделы 6, 7, 8'!I9:I9)),"","Неверно!")</f>
      </c>
      <c r="B878" s="351" t="s">
        <v>1147</v>
      </c>
      <c r="C878" s="344" t="s">
        <v>1149</v>
      </c>
      <c r="D878" s="344" t="s">
        <v>1501</v>
      </c>
      <c r="E878" s="344" t="str">
        <f>CONCATENATE(SUM('Разделы 6, 7, 8'!C9:D9),"=",SUM('Разделы 6, 7, 8'!E9:E9),"+",SUM('Разделы 6, 7, 8'!I9:I9))</f>
        <v>0=0+0</v>
      </c>
    </row>
    <row r="879" spans="1:5" ht="25.5">
      <c r="A879" s="349">
        <f>IF((SUM('Разделы 6, 7, 8'!C10:D10)=SUM('Разделы 6, 7, 8'!E10:E10)+SUM('Разделы 6, 7, 8'!I10:I10)),"","Неверно!")</f>
      </c>
      <c r="B879" s="351" t="s">
        <v>1147</v>
      </c>
      <c r="C879" s="344" t="s">
        <v>1150</v>
      </c>
      <c r="D879" s="344" t="s">
        <v>1501</v>
      </c>
      <c r="E879" s="344" t="str">
        <f>CONCATENATE(SUM('Разделы 6, 7, 8'!C10:D10),"=",SUM('Разделы 6, 7, 8'!E10:E10),"+",SUM('Разделы 6, 7, 8'!I10:I10))</f>
        <v>0=0+0</v>
      </c>
    </row>
    <row r="880" spans="1:5" ht="25.5">
      <c r="A880" s="349">
        <f>IF((SUM('Разделы 6, 7, 8'!C11:D11)=SUM('Разделы 6, 7, 8'!E11:E11)+SUM('Разделы 6, 7, 8'!I11:I11)),"","Неверно!")</f>
      </c>
      <c r="B880" s="351" t="s">
        <v>1147</v>
      </c>
      <c r="C880" s="344" t="s">
        <v>1151</v>
      </c>
      <c r="D880" s="344" t="s">
        <v>1501</v>
      </c>
      <c r="E880" s="344" t="str">
        <f>CONCATENATE(SUM('Разделы 6, 7, 8'!C11:D11),"=",SUM('Разделы 6, 7, 8'!E11:E11),"+",SUM('Разделы 6, 7, 8'!I11:I11))</f>
        <v>0=0+0</v>
      </c>
    </row>
    <row r="881" spans="1:5" ht="25.5">
      <c r="A881" s="349">
        <f>IF((SUM('Разделы 6, 7, 8'!C12:D12)=SUM('Разделы 6, 7, 8'!E12:E12)+SUM('Разделы 6, 7, 8'!I12:I12)),"","Неверно!")</f>
      </c>
      <c r="B881" s="351" t="s">
        <v>1147</v>
      </c>
      <c r="C881" s="344" t="s">
        <v>1152</v>
      </c>
      <c r="D881" s="344" t="s">
        <v>1501</v>
      </c>
      <c r="E881" s="344" t="str">
        <f>CONCATENATE(SUM('Разделы 6, 7, 8'!C12:D12),"=",SUM('Разделы 6, 7, 8'!E12:E12),"+",SUM('Разделы 6, 7, 8'!I12:I12))</f>
        <v>0=0+0</v>
      </c>
    </row>
    <row r="882" spans="1:5" ht="25.5">
      <c r="A882" s="349">
        <f>IF((SUM('Разделы 6, 7, 8'!C13:D13)=SUM('Разделы 6, 7, 8'!E13:E13)+SUM('Разделы 6, 7, 8'!I13:I13)),"","Неверно!")</f>
      </c>
      <c r="B882" s="351" t="s">
        <v>1147</v>
      </c>
      <c r="C882" s="344" t="s">
        <v>1153</v>
      </c>
      <c r="D882" s="344" t="s">
        <v>1501</v>
      </c>
      <c r="E882" s="344" t="str">
        <f>CONCATENATE(SUM('Разделы 6, 7, 8'!C13:D13),"=",SUM('Разделы 6, 7, 8'!E13:E13),"+",SUM('Разделы 6, 7, 8'!I13:I13))</f>
        <v>0=0+0</v>
      </c>
    </row>
    <row r="883" spans="1:5" ht="25.5">
      <c r="A883" s="349">
        <f>IF((SUM('Разделы 6, 7, 8'!C14:D14)=SUM('Разделы 6, 7, 8'!E14:E14)+SUM('Разделы 6, 7, 8'!I14:I14)),"","Неверно!")</f>
      </c>
      <c r="B883" s="351" t="s">
        <v>1147</v>
      </c>
      <c r="C883" s="344" t="s">
        <v>1154</v>
      </c>
      <c r="D883" s="344" t="s">
        <v>1501</v>
      </c>
      <c r="E883" s="344" t="str">
        <f>CONCATENATE(SUM('Разделы 6, 7, 8'!C14:D14),"=",SUM('Разделы 6, 7, 8'!E14:E14),"+",SUM('Разделы 6, 7, 8'!I14:I14))</f>
        <v>0=0+0</v>
      </c>
    </row>
    <row r="884" spans="1:5" ht="25.5">
      <c r="A884" s="349">
        <f>IF((SUM('Разделы 6, 7, 8'!C15:D15)=SUM('Разделы 6, 7, 8'!E15:E15)+SUM('Разделы 6, 7, 8'!I15:I15)),"","Неверно!")</f>
      </c>
      <c r="B884" s="351" t="s">
        <v>1147</v>
      </c>
      <c r="C884" s="344" t="s">
        <v>1155</v>
      </c>
      <c r="D884" s="344" t="s">
        <v>1501</v>
      </c>
      <c r="E884" s="344" t="str">
        <f>CONCATENATE(SUM('Разделы 6, 7, 8'!C15:D15),"=",SUM('Разделы 6, 7, 8'!E15:E15),"+",SUM('Разделы 6, 7, 8'!I15:I15))</f>
        <v>0=0+0</v>
      </c>
    </row>
    <row r="885" spans="1:5" ht="25.5">
      <c r="A885" s="349">
        <f>IF((SUM('Разделы 6, 7, 8'!C16:D16)=SUM('Разделы 6, 7, 8'!E16:E16)+SUM('Разделы 6, 7, 8'!I16:I16)),"","Неверно!")</f>
      </c>
      <c r="B885" s="351" t="s">
        <v>1147</v>
      </c>
      <c r="C885" s="344" t="s">
        <v>1156</v>
      </c>
      <c r="D885" s="344" t="s">
        <v>1501</v>
      </c>
      <c r="E885" s="344" t="str">
        <f>CONCATENATE(SUM('Разделы 6, 7, 8'!C16:D16),"=",SUM('Разделы 6, 7, 8'!E16:E16),"+",SUM('Разделы 6, 7, 8'!I16:I16))</f>
        <v>0=0+0</v>
      </c>
    </row>
    <row r="886" spans="1:5" ht="25.5">
      <c r="A886" s="349">
        <f>IF((SUM('Разделы 9, 10, 11'!C11:C11)=SUM('Разделы 9, 10, 11'!C12:C15)),"","Неверно!")</f>
      </c>
      <c r="B886" s="351" t="s">
        <v>1157</v>
      </c>
      <c r="C886" s="344" t="s">
        <v>1158</v>
      </c>
      <c r="D886" s="344" t="s">
        <v>267</v>
      </c>
      <c r="E886" s="344" t="str">
        <f>CONCATENATE(SUM('Разделы 9, 10, 11'!C11:C11),"=",SUM('Разделы 9, 10, 11'!C12:C15))</f>
        <v>0=0</v>
      </c>
    </row>
    <row r="887" spans="1:5" ht="25.5">
      <c r="A887" s="349">
        <f>IF((SUM('Разделы 9, 10, 11'!L11:L11)=SUM('Разделы 9, 10, 11'!L12:L15)),"","Неверно!")</f>
      </c>
      <c r="B887" s="351" t="s">
        <v>1157</v>
      </c>
      <c r="C887" s="344" t="s">
        <v>1159</v>
      </c>
      <c r="D887" s="344" t="s">
        <v>267</v>
      </c>
      <c r="E887" s="344" t="str">
        <f>CONCATENATE(SUM('Разделы 9, 10, 11'!L11:L11),"=",SUM('Разделы 9, 10, 11'!L12:L15))</f>
        <v>0=0</v>
      </c>
    </row>
    <row r="888" spans="1:5" ht="25.5">
      <c r="A888" s="349">
        <f>IF((SUM('Разделы 9, 10, 11'!M11:M11)=SUM('Разделы 9, 10, 11'!M12:M15)),"","Неверно!")</f>
      </c>
      <c r="B888" s="351" t="s">
        <v>1157</v>
      </c>
      <c r="C888" s="344" t="s">
        <v>1160</v>
      </c>
      <c r="D888" s="344" t="s">
        <v>267</v>
      </c>
      <c r="E888" s="344" t="str">
        <f>CONCATENATE(SUM('Разделы 9, 10, 11'!M11:M11),"=",SUM('Разделы 9, 10, 11'!M12:M15))</f>
        <v>0=0</v>
      </c>
    </row>
    <row r="889" spans="1:5" ht="25.5">
      <c r="A889" s="349">
        <f>IF((SUM('Разделы 9, 10, 11'!N11:N11)=SUM('Разделы 9, 10, 11'!N12:N15)),"","Неверно!")</f>
      </c>
      <c r="B889" s="351" t="s">
        <v>1157</v>
      </c>
      <c r="C889" s="344" t="s">
        <v>1161</v>
      </c>
      <c r="D889" s="344" t="s">
        <v>267</v>
      </c>
      <c r="E889" s="344" t="str">
        <f>CONCATENATE(SUM('Разделы 9, 10, 11'!N11:N11),"=",SUM('Разделы 9, 10, 11'!N12:N15))</f>
        <v>0=0</v>
      </c>
    </row>
    <row r="890" spans="1:5" ht="25.5">
      <c r="A890" s="349">
        <f>IF((SUM('Разделы 9, 10, 11'!D11:D11)=SUM('Разделы 9, 10, 11'!D12:D15)),"","Неверно!")</f>
      </c>
      <c r="B890" s="351" t="s">
        <v>1157</v>
      </c>
      <c r="C890" s="344" t="s">
        <v>1162</v>
      </c>
      <c r="D890" s="344" t="s">
        <v>267</v>
      </c>
      <c r="E890" s="344" t="str">
        <f>CONCATENATE(SUM('Разделы 9, 10, 11'!D11:D11),"=",SUM('Разделы 9, 10, 11'!D12:D15))</f>
        <v>0=0</v>
      </c>
    </row>
    <row r="891" spans="1:5" ht="25.5">
      <c r="A891" s="349">
        <f>IF((SUM('Разделы 9, 10, 11'!E11:E11)=SUM('Разделы 9, 10, 11'!E12:E15)),"","Неверно!")</f>
      </c>
      <c r="B891" s="351" t="s">
        <v>1157</v>
      </c>
      <c r="C891" s="344" t="s">
        <v>1163</v>
      </c>
      <c r="D891" s="344" t="s">
        <v>267</v>
      </c>
      <c r="E891" s="344" t="str">
        <f>CONCATENATE(SUM('Разделы 9, 10, 11'!E11:E11),"=",SUM('Разделы 9, 10, 11'!E12:E15))</f>
        <v>0=0</v>
      </c>
    </row>
    <row r="892" spans="1:5" ht="25.5">
      <c r="A892" s="349">
        <f>IF((SUM('Разделы 9, 10, 11'!F11:F11)=SUM('Разделы 9, 10, 11'!F12:F15)),"","Неверно!")</f>
      </c>
      <c r="B892" s="351" t="s">
        <v>1157</v>
      </c>
      <c r="C892" s="344" t="s">
        <v>1164</v>
      </c>
      <c r="D892" s="344" t="s">
        <v>267</v>
      </c>
      <c r="E892" s="344" t="str">
        <f>CONCATENATE(SUM('Разделы 9, 10, 11'!F11:F11),"=",SUM('Разделы 9, 10, 11'!F12:F15))</f>
        <v>0=0</v>
      </c>
    </row>
    <row r="893" spans="1:5" ht="25.5">
      <c r="A893" s="349">
        <f>IF((SUM('Разделы 9, 10, 11'!G11:G11)=SUM('Разделы 9, 10, 11'!G12:G15)),"","Неверно!")</f>
      </c>
      <c r="B893" s="351" t="s">
        <v>1157</v>
      </c>
      <c r="C893" s="344" t="s">
        <v>1165</v>
      </c>
      <c r="D893" s="344" t="s">
        <v>267</v>
      </c>
      <c r="E893" s="344" t="str">
        <f>CONCATENATE(SUM('Разделы 9, 10, 11'!G11:G11),"=",SUM('Разделы 9, 10, 11'!G12:G15))</f>
        <v>0=0</v>
      </c>
    </row>
    <row r="894" spans="1:5" ht="25.5">
      <c r="A894" s="349">
        <f>IF((SUM('Разделы 9, 10, 11'!H11:H11)=SUM('Разделы 9, 10, 11'!H12:H15)),"","Неверно!")</f>
      </c>
      <c r="B894" s="351" t="s">
        <v>1157</v>
      </c>
      <c r="C894" s="344" t="s">
        <v>1166</v>
      </c>
      <c r="D894" s="344" t="s">
        <v>267</v>
      </c>
      <c r="E894" s="344" t="str">
        <f>CONCATENATE(SUM('Разделы 9, 10, 11'!H11:H11),"=",SUM('Разделы 9, 10, 11'!H12:H15))</f>
        <v>0=0</v>
      </c>
    </row>
    <row r="895" spans="1:5" ht="25.5">
      <c r="A895" s="349">
        <f>IF((SUM('Разделы 9, 10, 11'!I11:I11)=SUM('Разделы 9, 10, 11'!I12:I15)),"","Неверно!")</f>
      </c>
      <c r="B895" s="351" t="s">
        <v>1157</v>
      </c>
      <c r="C895" s="344" t="s">
        <v>1167</v>
      </c>
      <c r="D895" s="344" t="s">
        <v>267</v>
      </c>
      <c r="E895" s="344" t="str">
        <f>CONCATENATE(SUM('Разделы 9, 10, 11'!I11:I11),"=",SUM('Разделы 9, 10, 11'!I12:I15))</f>
        <v>0=0</v>
      </c>
    </row>
    <row r="896" spans="1:5" ht="25.5">
      <c r="A896" s="349">
        <f>IF((SUM('Разделы 9, 10, 11'!J11:J11)=SUM('Разделы 9, 10, 11'!J12:J15)),"","Неверно!")</f>
      </c>
      <c r="B896" s="351" t="s">
        <v>1157</v>
      </c>
      <c r="C896" s="344" t="s">
        <v>1168</v>
      </c>
      <c r="D896" s="344" t="s">
        <v>267</v>
      </c>
      <c r="E896" s="344" t="str">
        <f>CONCATENATE(SUM('Разделы 9, 10, 11'!J11:J11),"=",SUM('Разделы 9, 10, 11'!J12:J15))</f>
        <v>0=0</v>
      </c>
    </row>
    <row r="897" spans="1:5" ht="25.5">
      <c r="A897" s="349">
        <f>IF((SUM('Разделы 9, 10, 11'!K11:K11)=SUM('Разделы 9, 10, 11'!K12:K15)),"","Неверно!")</f>
      </c>
      <c r="B897" s="351" t="s">
        <v>1157</v>
      </c>
      <c r="C897" s="344" t="s">
        <v>1169</v>
      </c>
      <c r="D897" s="344" t="s">
        <v>267</v>
      </c>
      <c r="E897" s="344" t="str">
        <f>CONCATENATE(SUM('Разделы 9, 10, 11'!K11:K11),"=",SUM('Разделы 9, 10, 11'!K12:K15))</f>
        <v>0=0</v>
      </c>
    </row>
    <row r="898" spans="1:5" ht="51">
      <c r="A898" s="349">
        <f>IF((SUM('Разделы 2, 3, 5'!K7:K24)=SUM('Раздел 1'!Q44:Q44)),"","Неверно!")</f>
      </c>
      <c r="B898" s="351" t="s">
        <v>1170</v>
      </c>
      <c r="C898" s="344" t="s">
        <v>1171</v>
      </c>
      <c r="D898" s="344" t="s">
        <v>280</v>
      </c>
      <c r="E898" s="344" t="str">
        <f>CONCATENATE(SUM('Разделы 2, 3, 5'!K7:K24),"=",SUM('Раздел 1'!Q44:Q44))</f>
        <v>13=13</v>
      </c>
    </row>
    <row r="899" spans="1:5" ht="25.5">
      <c r="A899" s="349">
        <f>IF((SUM('Разделы 6, 7, 8'!C8:C14)=SUM('Разделы 6, 7, 8'!C15:C15)),"","Неверно!")</f>
      </c>
      <c r="B899" s="351" t="s">
        <v>1172</v>
      </c>
      <c r="C899" s="344" t="s">
        <v>1173</v>
      </c>
      <c r="D899" s="344" t="s">
        <v>1410</v>
      </c>
      <c r="E899" s="344" t="str">
        <f>CONCATENATE(SUM('Разделы 6, 7, 8'!C8:C14),"=",SUM('Разделы 6, 7, 8'!C15:C15))</f>
        <v>0=0</v>
      </c>
    </row>
    <row r="900" spans="1:5" ht="25.5">
      <c r="A900" s="349">
        <f>IF((SUM('Разделы 6, 7, 8'!D8:D14)=SUM('Разделы 6, 7, 8'!D15:D15)),"","Неверно!")</f>
      </c>
      <c r="B900" s="351" t="s">
        <v>1172</v>
      </c>
      <c r="C900" s="344" t="s">
        <v>1174</v>
      </c>
      <c r="D900" s="344" t="s">
        <v>1410</v>
      </c>
      <c r="E900" s="344" t="str">
        <f>CONCATENATE(SUM('Разделы 6, 7, 8'!D8:D14),"=",SUM('Разделы 6, 7, 8'!D15:D15))</f>
        <v>0=0</v>
      </c>
    </row>
    <row r="901" spans="1:5" ht="25.5">
      <c r="A901" s="349">
        <f>IF((SUM('Разделы 6, 7, 8'!E8:E14)=SUM('Разделы 6, 7, 8'!E15:E15)),"","Неверно!")</f>
      </c>
      <c r="B901" s="351" t="s">
        <v>1172</v>
      </c>
      <c r="C901" s="344" t="s">
        <v>1175</v>
      </c>
      <c r="D901" s="344" t="s">
        <v>1410</v>
      </c>
      <c r="E901" s="344" t="str">
        <f>CONCATENATE(SUM('Разделы 6, 7, 8'!E8:E14),"=",SUM('Разделы 6, 7, 8'!E15:E15))</f>
        <v>0=0</v>
      </c>
    </row>
    <row r="902" spans="1:5" ht="25.5">
      <c r="A902" s="349">
        <f>IF((SUM('Разделы 6, 7, 8'!F8:F14)=SUM('Разделы 6, 7, 8'!F15:F15)),"","Неверно!")</f>
      </c>
      <c r="B902" s="351" t="s">
        <v>1172</v>
      </c>
      <c r="C902" s="344" t="s">
        <v>1176</v>
      </c>
      <c r="D902" s="344" t="s">
        <v>1410</v>
      </c>
      <c r="E902" s="344" t="str">
        <f>CONCATENATE(SUM('Разделы 6, 7, 8'!F8:F14),"=",SUM('Разделы 6, 7, 8'!F15:F15))</f>
        <v>0=0</v>
      </c>
    </row>
    <row r="903" spans="1:5" ht="25.5">
      <c r="A903" s="349">
        <f>IF((SUM('Разделы 6, 7, 8'!G8:G14)=SUM('Разделы 6, 7, 8'!G15:G15)),"","Неверно!")</f>
      </c>
      <c r="B903" s="351" t="s">
        <v>1172</v>
      </c>
      <c r="C903" s="344" t="s">
        <v>1177</v>
      </c>
      <c r="D903" s="344" t="s">
        <v>1410</v>
      </c>
      <c r="E903" s="344" t="str">
        <f>CONCATENATE(SUM('Разделы 6, 7, 8'!G8:G14),"=",SUM('Разделы 6, 7, 8'!G15:G15))</f>
        <v>0=0</v>
      </c>
    </row>
    <row r="904" spans="1:5" ht="25.5">
      <c r="A904" s="349">
        <f>IF((SUM('Разделы 6, 7, 8'!H8:H14)=SUM('Разделы 6, 7, 8'!H15:H15)),"","Неверно!")</f>
      </c>
      <c r="B904" s="351" t="s">
        <v>1172</v>
      </c>
      <c r="C904" s="344" t="s">
        <v>1178</v>
      </c>
      <c r="D904" s="344" t="s">
        <v>1410</v>
      </c>
      <c r="E904" s="344" t="str">
        <f>CONCATENATE(SUM('Разделы 6, 7, 8'!H8:H14),"=",SUM('Разделы 6, 7, 8'!H15:H15))</f>
        <v>0=0</v>
      </c>
    </row>
    <row r="905" spans="1:5" ht="25.5">
      <c r="A905" s="349">
        <f>IF((SUM('Разделы 6, 7, 8'!I8:I14)=SUM('Разделы 6, 7, 8'!I15:I15)),"","Неверно!")</f>
      </c>
      <c r="B905" s="351" t="s">
        <v>1172</v>
      </c>
      <c r="C905" s="344" t="s">
        <v>1179</v>
      </c>
      <c r="D905" s="344" t="s">
        <v>1410</v>
      </c>
      <c r="E905" s="344" t="str">
        <f>CONCATENATE(SUM('Разделы 6, 7, 8'!I8:I14),"=",SUM('Разделы 6, 7, 8'!I15:I15))</f>
        <v>0=0</v>
      </c>
    </row>
    <row r="906" spans="1:5" ht="25.5">
      <c r="A906" s="349">
        <f>IF((SUM('Разделы 9, 10, 11'!D11:D11)&gt;=SUM('Разделы 9, 10, 11'!M11:M11)),"","Неверно!")</f>
      </c>
      <c r="B906" s="351" t="s">
        <v>1180</v>
      </c>
      <c r="C906" s="344" t="s">
        <v>1181</v>
      </c>
      <c r="D906" s="344" t="s">
        <v>269</v>
      </c>
      <c r="E906" s="344" t="str">
        <f>CONCATENATE(SUM('Разделы 9, 10, 11'!D11:D11),"&gt;=",SUM('Разделы 9, 10, 11'!M11:M11))</f>
        <v>0&gt;=0</v>
      </c>
    </row>
    <row r="907" spans="1:5" ht="25.5">
      <c r="A907" s="349">
        <f>IF((SUM('Разделы 9, 10, 11'!D20:D20)&gt;=SUM('Разделы 9, 10, 11'!M20:M20)),"","Неверно!")</f>
      </c>
      <c r="B907" s="351" t="s">
        <v>1180</v>
      </c>
      <c r="C907" s="344" t="s">
        <v>1182</v>
      </c>
      <c r="D907" s="344" t="s">
        <v>269</v>
      </c>
      <c r="E907" s="344" t="str">
        <f>CONCATENATE(SUM('Разделы 9, 10, 11'!D20:D20),"&gt;=",SUM('Разделы 9, 10, 11'!M20:M20))</f>
        <v>0&gt;=0</v>
      </c>
    </row>
    <row r="908" spans="1:5" ht="25.5">
      <c r="A908" s="349">
        <f>IF((SUM('Разделы 9, 10, 11'!D12:D12)&gt;=SUM('Разделы 9, 10, 11'!M12:M12)),"","Неверно!")</f>
      </c>
      <c r="B908" s="351" t="s">
        <v>1180</v>
      </c>
      <c r="C908" s="344" t="s">
        <v>1183</v>
      </c>
      <c r="D908" s="344" t="s">
        <v>269</v>
      </c>
      <c r="E908" s="344" t="str">
        <f>CONCATENATE(SUM('Разделы 9, 10, 11'!D12:D12),"&gt;=",SUM('Разделы 9, 10, 11'!M12:M12))</f>
        <v>0&gt;=0</v>
      </c>
    </row>
    <row r="909" spans="1:5" ht="25.5">
      <c r="A909" s="349">
        <f>IF((SUM('Разделы 9, 10, 11'!D13:D13)&gt;=SUM('Разделы 9, 10, 11'!M13:M13)),"","Неверно!")</f>
      </c>
      <c r="B909" s="351" t="s">
        <v>1180</v>
      </c>
      <c r="C909" s="344" t="s">
        <v>1184</v>
      </c>
      <c r="D909" s="344" t="s">
        <v>269</v>
      </c>
      <c r="E909" s="344" t="str">
        <f>CONCATENATE(SUM('Разделы 9, 10, 11'!D13:D13),"&gt;=",SUM('Разделы 9, 10, 11'!M13:M13))</f>
        <v>0&gt;=0</v>
      </c>
    </row>
    <row r="910" spans="1:5" ht="25.5">
      <c r="A910" s="349">
        <f>IF((SUM('Разделы 9, 10, 11'!D14:D14)&gt;=SUM('Разделы 9, 10, 11'!M14:M14)),"","Неверно!")</f>
      </c>
      <c r="B910" s="351" t="s">
        <v>1180</v>
      </c>
      <c r="C910" s="344" t="s">
        <v>1185</v>
      </c>
      <c r="D910" s="344" t="s">
        <v>269</v>
      </c>
      <c r="E910" s="344" t="str">
        <f>CONCATENATE(SUM('Разделы 9, 10, 11'!D14:D14),"&gt;=",SUM('Разделы 9, 10, 11'!M14:M14))</f>
        <v>0&gt;=0</v>
      </c>
    </row>
    <row r="911" spans="1:5" ht="25.5">
      <c r="A911" s="349">
        <f>IF((SUM('Разделы 9, 10, 11'!D15:D15)&gt;=SUM('Разделы 9, 10, 11'!M15:M15)),"","Неверно!")</f>
      </c>
      <c r="B911" s="351" t="s">
        <v>1180</v>
      </c>
      <c r="C911" s="344" t="s">
        <v>1186</v>
      </c>
      <c r="D911" s="344" t="s">
        <v>269</v>
      </c>
      <c r="E911" s="344" t="str">
        <f>CONCATENATE(SUM('Разделы 9, 10, 11'!D15:D15),"&gt;=",SUM('Разделы 9, 10, 11'!M15:M15))</f>
        <v>0&gt;=0</v>
      </c>
    </row>
    <row r="912" spans="1:5" ht="25.5">
      <c r="A912" s="349">
        <f>IF((SUM('Разделы 9, 10, 11'!D16:D16)&gt;=SUM('Разделы 9, 10, 11'!M16:M16)),"","Неверно!")</f>
      </c>
      <c r="B912" s="351" t="s">
        <v>1180</v>
      </c>
      <c r="C912" s="344" t="s">
        <v>1187</v>
      </c>
      <c r="D912" s="344" t="s">
        <v>269</v>
      </c>
      <c r="E912" s="344" t="str">
        <f>CONCATENATE(SUM('Разделы 9, 10, 11'!D16:D16),"&gt;=",SUM('Разделы 9, 10, 11'!M16:M16))</f>
        <v>0&gt;=0</v>
      </c>
    </row>
    <row r="913" spans="1:5" ht="25.5">
      <c r="A913" s="349">
        <f>IF((SUM('Разделы 9, 10, 11'!D17:D17)&gt;=SUM('Разделы 9, 10, 11'!M17:M17)),"","Неверно!")</f>
      </c>
      <c r="B913" s="351" t="s">
        <v>1180</v>
      </c>
      <c r="C913" s="344" t="s">
        <v>1188</v>
      </c>
      <c r="D913" s="344" t="s">
        <v>269</v>
      </c>
      <c r="E913" s="344" t="str">
        <f>CONCATENATE(SUM('Разделы 9, 10, 11'!D17:D17),"&gt;=",SUM('Разделы 9, 10, 11'!M17:M17))</f>
        <v>0&gt;=0</v>
      </c>
    </row>
    <row r="914" spans="1:5" ht="25.5">
      <c r="A914" s="349">
        <f>IF((SUM('Разделы 9, 10, 11'!D18:D18)&gt;=SUM('Разделы 9, 10, 11'!M18:M18)),"","Неверно!")</f>
      </c>
      <c r="B914" s="351" t="s">
        <v>1180</v>
      </c>
      <c r="C914" s="344" t="s">
        <v>1189</v>
      </c>
      <c r="D914" s="344" t="s">
        <v>269</v>
      </c>
      <c r="E914" s="344" t="str">
        <f>CONCATENATE(SUM('Разделы 9, 10, 11'!D18:D18),"&gt;=",SUM('Разделы 9, 10, 11'!M18:M18))</f>
        <v>0&gt;=0</v>
      </c>
    </row>
    <row r="915" spans="1:5" ht="25.5">
      <c r="A915" s="349">
        <f>IF((SUM('Разделы 9, 10, 11'!D19:D19)&gt;=SUM('Разделы 9, 10, 11'!M19:M19)),"","Неверно!")</f>
      </c>
      <c r="B915" s="351" t="s">
        <v>1180</v>
      </c>
      <c r="C915" s="344" t="s">
        <v>1190</v>
      </c>
      <c r="D915" s="344" t="s">
        <v>269</v>
      </c>
      <c r="E915" s="344" t="str">
        <f>CONCATENATE(SUM('Разделы 9, 10, 11'!D19:D19),"&gt;=",SUM('Разделы 9, 10, 11'!M19:M19))</f>
        <v>0&gt;=0</v>
      </c>
    </row>
    <row r="916" spans="1:5" ht="25.5">
      <c r="A916" s="349">
        <f>IF((SUM('Разделы 12, 13, 14'!C8:C8)&lt;=SUM('Разделы 12, 13, 14'!D8:D8)),"","Неверно!")</f>
      </c>
      <c r="B916" s="351" t="s">
        <v>1191</v>
      </c>
      <c r="C916" s="344" t="s">
        <v>1192</v>
      </c>
      <c r="D916" s="344" t="s">
        <v>1421</v>
      </c>
      <c r="E916" s="344" t="str">
        <f>CONCATENATE(SUM('Разделы 12, 13, 14'!C8:C8),"&lt;=",SUM('Разделы 12, 13, 14'!D8:D8))</f>
        <v>0&lt;=0</v>
      </c>
    </row>
    <row r="917" spans="1:5" ht="25.5">
      <c r="A917" s="349">
        <f>IF((SUM('Разделы 12, 13, 14'!C9:C9)&lt;=SUM('Разделы 12, 13, 14'!D9:D9)),"","Неверно!")</f>
      </c>
      <c r="B917" s="351" t="s">
        <v>1191</v>
      </c>
      <c r="C917" s="344" t="s">
        <v>1193</v>
      </c>
      <c r="D917" s="344" t="s">
        <v>1421</v>
      </c>
      <c r="E917" s="344" t="str">
        <f>CONCATENATE(SUM('Разделы 12, 13, 14'!C9:C9),"&lt;=",SUM('Разделы 12, 13, 14'!D9:D9))</f>
        <v>0&lt;=0</v>
      </c>
    </row>
    <row r="918" spans="1:5" ht="25.5">
      <c r="A918" s="349">
        <f>IF((SUM('Разделы 12, 13, 14'!C10:C10)&lt;=SUM('Разделы 12, 13, 14'!D10:D10)),"","Неверно!")</f>
      </c>
      <c r="B918" s="351" t="s">
        <v>1191</v>
      </c>
      <c r="C918" s="344" t="s">
        <v>1194</v>
      </c>
      <c r="D918" s="344" t="s">
        <v>1421</v>
      </c>
      <c r="E918" s="344" t="str">
        <f>CONCATENATE(SUM('Разделы 12, 13, 14'!C10:C10),"&lt;=",SUM('Разделы 12, 13, 14'!D10:D10))</f>
        <v>0&lt;=0</v>
      </c>
    </row>
    <row r="919" spans="1:5" ht="25.5">
      <c r="A919" s="349">
        <f>IF((SUM('Разделы 12, 13, 14'!C11:C11)&lt;=SUM('Разделы 12, 13, 14'!D11:D11)),"","Неверно!")</f>
      </c>
      <c r="B919" s="351" t="s">
        <v>1191</v>
      </c>
      <c r="C919" s="344" t="s">
        <v>1195</v>
      </c>
      <c r="D919" s="344" t="s">
        <v>1421</v>
      </c>
      <c r="E919" s="344" t="str">
        <f>CONCATENATE(SUM('Разделы 12, 13, 14'!C11:C11),"&lt;=",SUM('Разделы 12, 13, 14'!D11:D11))</f>
        <v>0&lt;=0</v>
      </c>
    </row>
    <row r="920" spans="1:5" ht="25.5">
      <c r="A920" s="349">
        <f>IF((SUM('Разделы 12, 13, 14'!C12:C12)&lt;=SUM('Разделы 12, 13, 14'!D12:D12)),"","Неверно!")</f>
      </c>
      <c r="B920" s="351" t="s">
        <v>1191</v>
      </c>
      <c r="C920" s="344" t="s">
        <v>1196</v>
      </c>
      <c r="D920" s="344" t="s">
        <v>1421</v>
      </c>
      <c r="E920" s="344" t="str">
        <f>CONCATENATE(SUM('Разделы 12, 13, 14'!C12:C12),"&lt;=",SUM('Разделы 12, 13, 14'!D12:D12))</f>
        <v>0&lt;=0</v>
      </c>
    </row>
    <row r="921" spans="1:5" ht="25.5">
      <c r="A921" s="349">
        <f>IF((SUM('Разделы 9, 10, 11'!C29:C29)&gt;=SUM('Разделы 9, 10, 11'!C37:C37)),"","Неверно!")</f>
      </c>
      <c r="B921" s="351" t="s">
        <v>1197</v>
      </c>
      <c r="C921" s="344" t="s">
        <v>1198</v>
      </c>
      <c r="D921" s="344" t="s">
        <v>1448</v>
      </c>
      <c r="E921" s="344" t="str">
        <f>CONCATENATE(SUM('Разделы 9, 10, 11'!C29:C29),"&gt;=",SUM('Разделы 9, 10, 11'!C37:C37))</f>
        <v>7&gt;=0</v>
      </c>
    </row>
    <row r="922" spans="1:5" ht="25.5">
      <c r="A922" s="349">
        <f>IF((SUM('Разделы 9, 10, 11'!L29:L29)&gt;=SUM('Разделы 9, 10, 11'!L37:L37)),"","Неверно!")</f>
      </c>
      <c r="B922" s="351" t="s">
        <v>1197</v>
      </c>
      <c r="C922" s="344" t="s">
        <v>1199</v>
      </c>
      <c r="D922" s="344" t="s">
        <v>1448</v>
      </c>
      <c r="E922" s="344" t="str">
        <f>CONCATENATE(SUM('Разделы 9, 10, 11'!L29:L29),"&gt;=",SUM('Разделы 9, 10, 11'!L37:L37))</f>
        <v>0&gt;=0</v>
      </c>
    </row>
    <row r="923" spans="1:5" ht="25.5">
      <c r="A923" s="349">
        <f>IF((SUM('Разделы 9, 10, 11'!D29:D29)&gt;=SUM('Разделы 9, 10, 11'!D37:D37)),"","Неверно!")</f>
      </c>
      <c r="B923" s="351" t="s">
        <v>1197</v>
      </c>
      <c r="C923" s="344" t="s">
        <v>1200</v>
      </c>
      <c r="D923" s="344" t="s">
        <v>1448</v>
      </c>
      <c r="E923" s="344" t="str">
        <f>CONCATENATE(SUM('Разделы 9, 10, 11'!D29:D29),"&gt;=",SUM('Разделы 9, 10, 11'!D37:D37))</f>
        <v>7&gt;=0</v>
      </c>
    </row>
    <row r="924" spans="1:5" ht="25.5">
      <c r="A924" s="349">
        <f>IF((SUM('Разделы 9, 10, 11'!E29:E29)&gt;=SUM('Разделы 9, 10, 11'!E37:E37)),"","Неверно!")</f>
      </c>
      <c r="B924" s="351" t="s">
        <v>1197</v>
      </c>
      <c r="C924" s="344" t="s">
        <v>1201</v>
      </c>
      <c r="D924" s="344" t="s">
        <v>1448</v>
      </c>
      <c r="E924" s="344" t="str">
        <f>CONCATENATE(SUM('Разделы 9, 10, 11'!E29:E29),"&gt;=",SUM('Разделы 9, 10, 11'!E37:E37))</f>
        <v>0&gt;=0</v>
      </c>
    </row>
    <row r="925" spans="1:5" ht="25.5">
      <c r="A925" s="349">
        <f>IF((SUM('Разделы 9, 10, 11'!F29:F29)&gt;=SUM('Разделы 9, 10, 11'!F37:F37)),"","Неверно!")</f>
      </c>
      <c r="B925" s="351" t="s">
        <v>1197</v>
      </c>
      <c r="C925" s="344" t="s">
        <v>1202</v>
      </c>
      <c r="D925" s="344" t="s">
        <v>1448</v>
      </c>
      <c r="E925" s="344" t="str">
        <f>CONCATENATE(SUM('Разделы 9, 10, 11'!F29:F29),"&gt;=",SUM('Разделы 9, 10, 11'!F37:F37))</f>
        <v>0&gt;=0</v>
      </c>
    </row>
    <row r="926" spans="1:5" ht="25.5">
      <c r="A926" s="349">
        <f>IF((SUM('Разделы 9, 10, 11'!G29:G29)&gt;=SUM('Разделы 9, 10, 11'!G37:G37)),"","Неверно!")</f>
      </c>
      <c r="B926" s="351" t="s">
        <v>1197</v>
      </c>
      <c r="C926" s="344" t="s">
        <v>1203</v>
      </c>
      <c r="D926" s="344" t="s">
        <v>1448</v>
      </c>
      <c r="E926" s="344" t="str">
        <f>CONCATENATE(SUM('Разделы 9, 10, 11'!G29:G29),"&gt;=",SUM('Разделы 9, 10, 11'!G37:G37))</f>
        <v>0&gt;=0</v>
      </c>
    </row>
    <row r="927" spans="1:5" ht="25.5">
      <c r="A927" s="349">
        <f>IF((SUM('Разделы 9, 10, 11'!H29:H29)&gt;=SUM('Разделы 9, 10, 11'!H37:H37)),"","Неверно!")</f>
      </c>
      <c r="B927" s="351" t="s">
        <v>1197</v>
      </c>
      <c r="C927" s="344" t="s">
        <v>1204</v>
      </c>
      <c r="D927" s="344" t="s">
        <v>1448</v>
      </c>
      <c r="E927" s="344" t="str">
        <f>CONCATENATE(SUM('Разделы 9, 10, 11'!H29:H29),"&gt;=",SUM('Разделы 9, 10, 11'!H37:H37))</f>
        <v>0&gt;=0</v>
      </c>
    </row>
    <row r="928" spans="1:5" ht="25.5">
      <c r="A928" s="349">
        <f>IF((SUM('Разделы 9, 10, 11'!I29:I29)&gt;=SUM('Разделы 9, 10, 11'!I37:I37)),"","Неверно!")</f>
      </c>
      <c r="B928" s="351" t="s">
        <v>1197</v>
      </c>
      <c r="C928" s="344" t="s">
        <v>1205</v>
      </c>
      <c r="D928" s="344" t="s">
        <v>1448</v>
      </c>
      <c r="E928" s="344" t="str">
        <f>CONCATENATE(SUM('Разделы 9, 10, 11'!I29:I29),"&gt;=",SUM('Разделы 9, 10, 11'!I37:I37))</f>
        <v>0&gt;=0</v>
      </c>
    </row>
    <row r="929" spans="1:5" ht="25.5">
      <c r="A929" s="349">
        <f>IF((SUM('Разделы 9, 10, 11'!J29:J29)&gt;=SUM('Разделы 9, 10, 11'!J37:J37)),"","Неверно!")</f>
      </c>
      <c r="B929" s="351" t="s">
        <v>1197</v>
      </c>
      <c r="C929" s="344" t="s">
        <v>1206</v>
      </c>
      <c r="D929" s="344" t="s">
        <v>1448</v>
      </c>
      <c r="E929" s="344" t="str">
        <f>CONCATENATE(SUM('Разделы 9, 10, 11'!J29:J29),"&gt;=",SUM('Разделы 9, 10, 11'!J37:J37))</f>
        <v>0&gt;=0</v>
      </c>
    </row>
    <row r="930" spans="1:5" ht="25.5">
      <c r="A930" s="349">
        <f>IF((SUM('Разделы 9, 10, 11'!K29:K29)&gt;=SUM('Разделы 9, 10, 11'!K37:K37)),"","Неверно!")</f>
      </c>
      <c r="B930" s="351" t="s">
        <v>1197</v>
      </c>
      <c r="C930" s="344" t="s">
        <v>1207</v>
      </c>
      <c r="D930" s="344" t="s">
        <v>1448</v>
      </c>
      <c r="E930" s="344" t="str">
        <f>CONCATENATE(SUM('Разделы 9, 10, 11'!K29:K29),"&gt;=",SUM('Разделы 9, 10, 11'!K37:K37))</f>
        <v>0&gt;=0</v>
      </c>
    </row>
    <row r="931" spans="1:5" ht="63.75">
      <c r="A931" s="349">
        <f>IF((SUM('Раздел 1'!Z49:Z49)+SUM('Раздел 1'!AC49:AC49)=SUM('Раздел 1'!S49:T49)),"","Неверно!")</f>
      </c>
      <c r="B931" s="351" t="s">
        <v>1208</v>
      </c>
      <c r="C931" s="344" t="s">
        <v>1209</v>
      </c>
      <c r="D931" s="344" t="s">
        <v>1468</v>
      </c>
      <c r="E931" s="344" t="str">
        <f>CONCATENATE(SUM('Раздел 1'!Z49:Z49),"+",SUM('Раздел 1'!AC49:AC49),"=",SUM('Раздел 1'!S49:T49))</f>
        <v>0+0=0</v>
      </c>
    </row>
    <row r="932" spans="1:5" ht="38.25">
      <c r="A932" s="349">
        <f>IF((SUM('Разделы 6, 7, 8'!G8:G8)&lt;=SUM('Разделы 6, 7, 8'!E8:E8)),"","Неверно!")</f>
      </c>
      <c r="B932" s="351" t="s">
        <v>1210</v>
      </c>
      <c r="C932" s="344" t="s">
        <v>1211</v>
      </c>
      <c r="D932" s="344" t="s">
        <v>1424</v>
      </c>
      <c r="E932" s="344" t="str">
        <f>CONCATENATE(SUM('Разделы 6, 7, 8'!G8:G8),"&lt;=",SUM('Разделы 6, 7, 8'!E8:E8))</f>
        <v>0&lt;=0</v>
      </c>
    </row>
    <row r="933" spans="1:5" ht="38.25">
      <c r="A933" s="349">
        <f>IF((SUM('Разделы 6, 7, 8'!G9:G9)&lt;=SUM('Разделы 6, 7, 8'!E9:E9)),"","Неверно!")</f>
      </c>
      <c r="B933" s="351" t="s">
        <v>1210</v>
      </c>
      <c r="C933" s="344" t="s">
        <v>1212</v>
      </c>
      <c r="D933" s="344" t="s">
        <v>1424</v>
      </c>
      <c r="E933" s="344" t="str">
        <f>CONCATENATE(SUM('Разделы 6, 7, 8'!G9:G9),"&lt;=",SUM('Разделы 6, 7, 8'!E9:E9))</f>
        <v>0&lt;=0</v>
      </c>
    </row>
    <row r="934" spans="1:5" ht="38.25">
      <c r="A934" s="349">
        <f>IF((SUM('Разделы 6, 7, 8'!G10:G10)&lt;=SUM('Разделы 6, 7, 8'!E10:E10)),"","Неверно!")</f>
      </c>
      <c r="B934" s="351" t="s">
        <v>1210</v>
      </c>
      <c r="C934" s="344" t="s">
        <v>1213</v>
      </c>
      <c r="D934" s="344" t="s">
        <v>1424</v>
      </c>
      <c r="E934" s="344" t="str">
        <f>CONCATENATE(SUM('Разделы 6, 7, 8'!G10:G10),"&lt;=",SUM('Разделы 6, 7, 8'!E10:E10))</f>
        <v>0&lt;=0</v>
      </c>
    </row>
    <row r="935" spans="1:5" ht="38.25">
      <c r="A935" s="349">
        <f>IF((SUM('Разделы 6, 7, 8'!G11:G11)&lt;=SUM('Разделы 6, 7, 8'!E11:E11)),"","Неверно!")</f>
      </c>
      <c r="B935" s="351" t="s">
        <v>1210</v>
      </c>
      <c r="C935" s="344" t="s">
        <v>1214</v>
      </c>
      <c r="D935" s="344" t="s">
        <v>1424</v>
      </c>
      <c r="E935" s="344" t="str">
        <f>CONCATENATE(SUM('Разделы 6, 7, 8'!G11:G11),"&lt;=",SUM('Разделы 6, 7, 8'!E11:E11))</f>
        <v>0&lt;=0</v>
      </c>
    </row>
    <row r="936" spans="1:5" ht="38.25">
      <c r="A936" s="349">
        <f>IF((SUM('Разделы 6, 7, 8'!G12:G12)&lt;=SUM('Разделы 6, 7, 8'!E12:E12)),"","Неверно!")</f>
      </c>
      <c r="B936" s="351" t="s">
        <v>1210</v>
      </c>
      <c r="C936" s="344" t="s">
        <v>1215</v>
      </c>
      <c r="D936" s="344" t="s">
        <v>1424</v>
      </c>
      <c r="E936" s="344" t="str">
        <f>CONCATENATE(SUM('Разделы 6, 7, 8'!G12:G12),"&lt;=",SUM('Разделы 6, 7, 8'!E12:E12))</f>
        <v>0&lt;=0</v>
      </c>
    </row>
    <row r="937" spans="1:5" ht="38.25">
      <c r="A937" s="349">
        <f>IF((SUM('Разделы 6, 7, 8'!G13:G13)&lt;=SUM('Разделы 6, 7, 8'!E13:E13)),"","Неверно!")</f>
      </c>
      <c r="B937" s="351" t="s">
        <v>1210</v>
      </c>
      <c r="C937" s="344" t="s">
        <v>1216</v>
      </c>
      <c r="D937" s="344" t="s">
        <v>1424</v>
      </c>
      <c r="E937" s="344" t="str">
        <f>CONCATENATE(SUM('Разделы 6, 7, 8'!G13:G13),"&lt;=",SUM('Разделы 6, 7, 8'!E13:E13))</f>
        <v>0&lt;=0</v>
      </c>
    </row>
    <row r="938" spans="1:5" ht="38.25">
      <c r="A938" s="349">
        <f>IF((SUM('Разделы 6, 7, 8'!G14:G14)&lt;=SUM('Разделы 6, 7, 8'!E14:E14)),"","Неверно!")</f>
      </c>
      <c r="B938" s="351" t="s">
        <v>1210</v>
      </c>
      <c r="C938" s="344" t="s">
        <v>1217</v>
      </c>
      <c r="D938" s="344" t="s">
        <v>1424</v>
      </c>
      <c r="E938" s="344" t="str">
        <f>CONCATENATE(SUM('Разделы 6, 7, 8'!G14:G14),"&lt;=",SUM('Разделы 6, 7, 8'!E14:E14))</f>
        <v>0&lt;=0</v>
      </c>
    </row>
    <row r="939" spans="1:5" ht="38.25">
      <c r="A939" s="349">
        <f>IF((SUM('Разделы 6, 7, 8'!G15:G15)&lt;=SUM('Разделы 6, 7, 8'!E15:E15)),"","Неверно!")</f>
      </c>
      <c r="B939" s="351" t="s">
        <v>1210</v>
      </c>
      <c r="C939" s="344" t="s">
        <v>1218</v>
      </c>
      <c r="D939" s="344" t="s">
        <v>1424</v>
      </c>
      <c r="E939" s="344" t="str">
        <f>CONCATENATE(SUM('Разделы 6, 7, 8'!G15:G15),"&lt;=",SUM('Разделы 6, 7, 8'!E15:E15))</f>
        <v>0&lt;=0</v>
      </c>
    </row>
    <row r="940" spans="1:5" ht="38.25">
      <c r="A940" s="349">
        <f>IF((SUM('Разделы 6, 7, 8'!G16:G16)&lt;=SUM('Разделы 6, 7, 8'!E16:E16)),"","Неверно!")</f>
      </c>
      <c r="B940" s="351" t="s">
        <v>1210</v>
      </c>
      <c r="C940" s="344" t="s">
        <v>1219</v>
      </c>
      <c r="D940" s="344" t="s">
        <v>1424</v>
      </c>
      <c r="E940" s="344" t="str">
        <f>CONCATENATE(SUM('Разделы 6, 7, 8'!G16:G16),"&lt;=",SUM('Разделы 6, 7, 8'!E16:E16))</f>
        <v>0&lt;=0</v>
      </c>
    </row>
    <row r="941" spans="1:5" ht="25.5">
      <c r="A941" s="349">
        <f>IF((SUM('Разделы 2, 3, 5'!L7:L7)&lt;=SUM('Разделы 2, 3, 5'!K7:K7)),"","Неверно!")</f>
      </c>
      <c r="B941" s="351" t="s">
        <v>1220</v>
      </c>
      <c r="C941" s="344" t="s">
        <v>1221</v>
      </c>
      <c r="D941" s="344" t="s">
        <v>1423</v>
      </c>
      <c r="E941" s="344" t="str">
        <f>CONCATENATE(SUM('Разделы 2, 3, 5'!L7:L7),"&lt;=",SUM('Разделы 2, 3, 5'!K7:K7))</f>
        <v>0&lt;=0</v>
      </c>
    </row>
    <row r="942" spans="1:5" ht="25.5">
      <c r="A942" s="349">
        <f>IF((SUM('Разделы 2, 3, 5'!L16:L16)&lt;=SUM('Разделы 2, 3, 5'!K16:K16)),"","Неверно!")</f>
      </c>
      <c r="B942" s="351" t="s">
        <v>1220</v>
      </c>
      <c r="C942" s="344" t="s">
        <v>1222</v>
      </c>
      <c r="D942" s="344" t="s">
        <v>1423</v>
      </c>
      <c r="E942" s="344" t="str">
        <f>CONCATENATE(SUM('Разделы 2, 3, 5'!L16:L16),"&lt;=",SUM('Разделы 2, 3, 5'!K16:K16))</f>
        <v>0&lt;=0</v>
      </c>
    </row>
    <row r="943" spans="1:5" ht="25.5">
      <c r="A943" s="349">
        <f>IF((SUM('Разделы 2, 3, 5'!L17:L17)&lt;=SUM('Разделы 2, 3, 5'!K17:K17)),"","Неверно!")</f>
      </c>
      <c r="B943" s="351" t="s">
        <v>1220</v>
      </c>
      <c r="C943" s="344" t="s">
        <v>1223</v>
      </c>
      <c r="D943" s="344" t="s">
        <v>1423</v>
      </c>
      <c r="E943" s="344" t="str">
        <f>CONCATENATE(SUM('Разделы 2, 3, 5'!L17:L17),"&lt;=",SUM('Разделы 2, 3, 5'!K17:K17))</f>
        <v>0&lt;=0</v>
      </c>
    </row>
    <row r="944" spans="1:5" ht="25.5">
      <c r="A944" s="349">
        <f>IF((SUM('Разделы 2, 3, 5'!L18:L18)&lt;=SUM('Разделы 2, 3, 5'!K18:K18)),"","Неверно!")</f>
      </c>
      <c r="B944" s="351" t="s">
        <v>1220</v>
      </c>
      <c r="C944" s="344" t="s">
        <v>1224</v>
      </c>
      <c r="D944" s="344" t="s">
        <v>1423</v>
      </c>
      <c r="E944" s="344" t="str">
        <f>CONCATENATE(SUM('Разделы 2, 3, 5'!L18:L18),"&lt;=",SUM('Разделы 2, 3, 5'!K18:K18))</f>
        <v>0&lt;=0</v>
      </c>
    </row>
    <row r="945" spans="1:5" ht="25.5">
      <c r="A945" s="349">
        <f>IF((SUM('Разделы 2, 3, 5'!L19:L19)&lt;=SUM('Разделы 2, 3, 5'!K19:K19)),"","Неверно!")</f>
      </c>
      <c r="B945" s="351" t="s">
        <v>1220</v>
      </c>
      <c r="C945" s="344" t="s">
        <v>1225</v>
      </c>
      <c r="D945" s="344" t="s">
        <v>1423</v>
      </c>
      <c r="E945" s="344" t="str">
        <f>CONCATENATE(SUM('Разделы 2, 3, 5'!L19:L19),"&lt;=",SUM('Разделы 2, 3, 5'!K19:K19))</f>
        <v>0&lt;=0</v>
      </c>
    </row>
    <row r="946" spans="1:5" ht="25.5">
      <c r="A946" s="349">
        <f>IF((SUM('Разделы 2, 3, 5'!L20:L20)&lt;=SUM('Разделы 2, 3, 5'!K20:K20)),"","Неверно!")</f>
      </c>
      <c r="B946" s="351" t="s">
        <v>1220</v>
      </c>
      <c r="C946" s="344" t="s">
        <v>1226</v>
      </c>
      <c r="D946" s="344" t="s">
        <v>1423</v>
      </c>
      <c r="E946" s="344" t="str">
        <f>CONCATENATE(SUM('Разделы 2, 3, 5'!L20:L20),"&lt;=",SUM('Разделы 2, 3, 5'!K20:K20))</f>
        <v>0&lt;=0</v>
      </c>
    </row>
    <row r="947" spans="1:5" ht="25.5">
      <c r="A947" s="349">
        <f>IF((SUM('Разделы 2, 3, 5'!L21:L21)&lt;=SUM('Разделы 2, 3, 5'!K21:K21)),"","Неверно!")</f>
      </c>
      <c r="B947" s="351" t="s">
        <v>1220</v>
      </c>
      <c r="C947" s="344" t="s">
        <v>1227</v>
      </c>
      <c r="D947" s="344" t="s">
        <v>1423</v>
      </c>
      <c r="E947" s="344" t="str">
        <f>CONCATENATE(SUM('Разделы 2, 3, 5'!L21:L21),"&lt;=",SUM('Разделы 2, 3, 5'!K21:K21))</f>
        <v>0&lt;=0</v>
      </c>
    </row>
    <row r="948" spans="1:5" ht="25.5">
      <c r="A948" s="349">
        <f>IF((SUM('Разделы 2, 3, 5'!L22:L22)&lt;=SUM('Разделы 2, 3, 5'!K22:K22)),"","Неверно!")</f>
      </c>
      <c r="B948" s="351" t="s">
        <v>1220</v>
      </c>
      <c r="C948" s="344" t="s">
        <v>1228</v>
      </c>
      <c r="D948" s="344" t="s">
        <v>1423</v>
      </c>
      <c r="E948" s="344" t="str">
        <f>CONCATENATE(SUM('Разделы 2, 3, 5'!L22:L22),"&lt;=",SUM('Разделы 2, 3, 5'!K22:K22))</f>
        <v>0&lt;=0</v>
      </c>
    </row>
    <row r="949" spans="1:5" ht="25.5">
      <c r="A949" s="349">
        <f>IF((SUM('Разделы 2, 3, 5'!L23:L23)&lt;=SUM('Разделы 2, 3, 5'!K23:K23)),"","Неверно!")</f>
      </c>
      <c r="B949" s="351" t="s">
        <v>1220</v>
      </c>
      <c r="C949" s="344" t="s">
        <v>1229</v>
      </c>
      <c r="D949" s="344" t="s">
        <v>1423</v>
      </c>
      <c r="E949" s="344" t="str">
        <f>CONCATENATE(SUM('Разделы 2, 3, 5'!L23:L23),"&lt;=",SUM('Разделы 2, 3, 5'!K23:K23))</f>
        <v>0&lt;=0</v>
      </c>
    </row>
    <row r="950" spans="1:5" ht="25.5">
      <c r="A950" s="349">
        <f>IF((SUM('Разделы 2, 3, 5'!L24:L24)&lt;=SUM('Разделы 2, 3, 5'!K24:K24)),"","Неверно!")</f>
      </c>
      <c r="B950" s="351" t="s">
        <v>1220</v>
      </c>
      <c r="C950" s="344" t="s">
        <v>1230</v>
      </c>
      <c r="D950" s="344" t="s">
        <v>1423</v>
      </c>
      <c r="E950" s="344" t="str">
        <f>CONCATENATE(SUM('Разделы 2, 3, 5'!L24:L24),"&lt;=",SUM('Разделы 2, 3, 5'!K24:K24))</f>
        <v>0&lt;=0</v>
      </c>
    </row>
    <row r="951" spans="1:5" ht="25.5">
      <c r="A951" s="349">
        <f>IF((SUM('Разделы 2, 3, 5'!L25:L25)&lt;=SUM('Разделы 2, 3, 5'!K25:K25)),"","Неверно!")</f>
      </c>
      <c r="B951" s="351" t="s">
        <v>1220</v>
      </c>
      <c r="C951" s="344" t="s">
        <v>1231</v>
      </c>
      <c r="D951" s="344" t="s">
        <v>1423</v>
      </c>
      <c r="E951" s="344" t="str">
        <f>CONCATENATE(SUM('Разделы 2, 3, 5'!L25:L25),"&lt;=",SUM('Разделы 2, 3, 5'!K25:K25))</f>
        <v>0&lt;=0</v>
      </c>
    </row>
    <row r="952" spans="1:5" ht="25.5">
      <c r="A952" s="349">
        <f>IF((SUM('Разделы 2, 3, 5'!L8:L8)&lt;=SUM('Разделы 2, 3, 5'!K8:K8)),"","Неверно!")</f>
      </c>
      <c r="B952" s="351" t="s">
        <v>1220</v>
      </c>
      <c r="C952" s="344" t="s">
        <v>1232</v>
      </c>
      <c r="D952" s="344" t="s">
        <v>1423</v>
      </c>
      <c r="E952" s="344" t="str">
        <f>CONCATENATE(SUM('Разделы 2, 3, 5'!L8:L8),"&lt;=",SUM('Разделы 2, 3, 5'!K8:K8))</f>
        <v>0&lt;=0</v>
      </c>
    </row>
    <row r="953" spans="1:5" ht="25.5">
      <c r="A953" s="349">
        <f>IF((SUM('Разделы 2, 3, 5'!L26:L26)&lt;=SUM('Разделы 2, 3, 5'!K26:K26)),"","Неверно!")</f>
      </c>
      <c r="B953" s="351" t="s">
        <v>1220</v>
      </c>
      <c r="C953" s="344" t="s">
        <v>1233</v>
      </c>
      <c r="D953" s="344" t="s">
        <v>1423</v>
      </c>
      <c r="E953" s="344" t="str">
        <f>CONCATENATE(SUM('Разделы 2, 3, 5'!L26:L26),"&lt;=",SUM('Разделы 2, 3, 5'!K26:K26))</f>
        <v>0&lt;=0</v>
      </c>
    </row>
    <row r="954" spans="1:5" ht="25.5">
      <c r="A954" s="349">
        <f>IF((SUM('Разделы 2, 3, 5'!L27:L27)&lt;=SUM('Разделы 2, 3, 5'!K27:K27)),"","Неверно!")</f>
      </c>
      <c r="B954" s="351" t="s">
        <v>1220</v>
      </c>
      <c r="C954" s="344" t="s">
        <v>1234</v>
      </c>
      <c r="D954" s="344" t="s">
        <v>1423</v>
      </c>
      <c r="E954" s="344" t="str">
        <f>CONCATENATE(SUM('Разделы 2, 3, 5'!L27:L27),"&lt;=",SUM('Разделы 2, 3, 5'!K27:K27))</f>
        <v>0&lt;=0</v>
      </c>
    </row>
    <row r="955" spans="1:5" ht="25.5">
      <c r="A955" s="349">
        <f>IF((SUM('Разделы 2, 3, 5'!L28:L28)&lt;=SUM('Разделы 2, 3, 5'!K28:K28)),"","Неверно!")</f>
      </c>
      <c r="B955" s="351" t="s">
        <v>1220</v>
      </c>
      <c r="C955" s="344" t="s">
        <v>1235</v>
      </c>
      <c r="D955" s="344" t="s">
        <v>1423</v>
      </c>
      <c r="E955" s="344" t="str">
        <f>CONCATENATE(SUM('Разделы 2, 3, 5'!L28:L28),"&lt;=",SUM('Разделы 2, 3, 5'!K28:K28))</f>
        <v>0&lt;=11</v>
      </c>
    </row>
    <row r="956" spans="1:5" ht="25.5">
      <c r="A956" s="349">
        <f>IF((SUM('Разделы 2, 3, 5'!L29:L29)&lt;=SUM('Разделы 2, 3, 5'!K29:K29)),"","Неверно!")</f>
      </c>
      <c r="B956" s="351" t="s">
        <v>1220</v>
      </c>
      <c r="C956" s="344" t="s">
        <v>1236</v>
      </c>
      <c r="D956" s="344" t="s">
        <v>1423</v>
      </c>
      <c r="E956" s="344" t="str">
        <f>CONCATENATE(SUM('Разделы 2, 3, 5'!L29:L29),"&lt;=",SUM('Разделы 2, 3, 5'!K29:K29))</f>
        <v>0&lt;=0</v>
      </c>
    </row>
    <row r="957" spans="1:5" ht="25.5">
      <c r="A957" s="349">
        <f>IF((SUM('Разделы 2, 3, 5'!L30:L30)&lt;=SUM('Разделы 2, 3, 5'!K30:K30)),"","Неверно!")</f>
      </c>
      <c r="B957" s="351" t="s">
        <v>1220</v>
      </c>
      <c r="C957" s="344" t="s">
        <v>1237</v>
      </c>
      <c r="D957" s="344" t="s">
        <v>1423</v>
      </c>
      <c r="E957" s="344" t="str">
        <f>CONCATENATE(SUM('Разделы 2, 3, 5'!L30:L30),"&lt;=",SUM('Разделы 2, 3, 5'!K30:K30))</f>
        <v>0&lt;=1</v>
      </c>
    </row>
    <row r="958" spans="1:5" ht="25.5">
      <c r="A958" s="349">
        <f>IF((SUM('Разделы 2, 3, 5'!L31:L31)&lt;=SUM('Разделы 2, 3, 5'!K31:K31)),"","Неверно!")</f>
      </c>
      <c r="B958" s="351" t="s">
        <v>1220</v>
      </c>
      <c r="C958" s="344" t="s">
        <v>1238</v>
      </c>
      <c r="D958" s="344" t="s">
        <v>1423</v>
      </c>
      <c r="E958" s="344" t="str">
        <f>CONCATENATE(SUM('Разделы 2, 3, 5'!L31:L31),"&lt;=",SUM('Разделы 2, 3, 5'!K31:K31))</f>
        <v>0&lt;=0</v>
      </c>
    </row>
    <row r="959" spans="1:5" ht="25.5">
      <c r="A959" s="349">
        <f>IF((SUM('Разделы 2, 3, 5'!L32:L32)&lt;=SUM('Разделы 2, 3, 5'!K32:K32)),"","Неверно!")</f>
      </c>
      <c r="B959" s="351" t="s">
        <v>1220</v>
      </c>
      <c r="C959" s="344" t="s">
        <v>1239</v>
      </c>
      <c r="D959" s="344" t="s">
        <v>1423</v>
      </c>
      <c r="E959" s="344" t="str">
        <f>CONCATENATE(SUM('Разделы 2, 3, 5'!L32:L32),"&lt;=",SUM('Разделы 2, 3, 5'!K32:K32))</f>
        <v>0&lt;=0</v>
      </c>
    </row>
    <row r="960" spans="1:5" ht="25.5">
      <c r="A960" s="349">
        <f>IF((SUM('Разделы 2, 3, 5'!L33:L33)&lt;=SUM('Разделы 2, 3, 5'!K33:K33)),"","Неверно!")</f>
      </c>
      <c r="B960" s="351" t="s">
        <v>1220</v>
      </c>
      <c r="C960" s="344" t="s">
        <v>1240</v>
      </c>
      <c r="D960" s="344" t="s">
        <v>1423</v>
      </c>
      <c r="E960" s="344" t="str">
        <f>CONCATENATE(SUM('Разделы 2, 3, 5'!L33:L33),"&lt;=",SUM('Разделы 2, 3, 5'!K33:K33))</f>
        <v>0&lt;=11</v>
      </c>
    </row>
    <row r="961" spans="1:5" ht="25.5">
      <c r="A961" s="349">
        <f>IF((SUM('Разделы 2, 3, 5'!L34:L34)&lt;=SUM('Разделы 2, 3, 5'!K34:K34)),"","Неверно!")</f>
      </c>
      <c r="B961" s="351" t="s">
        <v>1220</v>
      </c>
      <c r="C961" s="344" t="s">
        <v>1241</v>
      </c>
      <c r="D961" s="344" t="s">
        <v>1423</v>
      </c>
      <c r="E961" s="344" t="str">
        <f>CONCATENATE(SUM('Разделы 2, 3, 5'!L34:L34),"&lt;=",SUM('Разделы 2, 3, 5'!K34:K34))</f>
        <v>0&lt;=1</v>
      </c>
    </row>
    <row r="962" spans="1:5" ht="25.5">
      <c r="A962" s="349">
        <f>IF((SUM('Разделы 2, 3, 5'!L35:L35)&lt;=SUM('Разделы 2, 3, 5'!K35:K35)),"","Неверно!")</f>
      </c>
      <c r="B962" s="351" t="s">
        <v>1220</v>
      </c>
      <c r="C962" s="344" t="s">
        <v>1242</v>
      </c>
      <c r="D962" s="344" t="s">
        <v>1423</v>
      </c>
      <c r="E962" s="344" t="str">
        <f>CONCATENATE(SUM('Разделы 2, 3, 5'!L35:L35),"&lt;=",SUM('Разделы 2, 3, 5'!K35:K35))</f>
        <v>0&lt;=0</v>
      </c>
    </row>
    <row r="963" spans="1:5" ht="25.5">
      <c r="A963" s="349">
        <f>IF((SUM('Разделы 2, 3, 5'!L9:L9)&lt;=SUM('Разделы 2, 3, 5'!K9:K9)),"","Неверно!")</f>
      </c>
      <c r="B963" s="351" t="s">
        <v>1220</v>
      </c>
      <c r="C963" s="344" t="s">
        <v>1243</v>
      </c>
      <c r="D963" s="344" t="s">
        <v>1423</v>
      </c>
      <c r="E963" s="344" t="str">
        <f>CONCATENATE(SUM('Разделы 2, 3, 5'!L9:L9),"&lt;=",SUM('Разделы 2, 3, 5'!K9:K9))</f>
        <v>0&lt;=13</v>
      </c>
    </row>
    <row r="964" spans="1:5" ht="25.5">
      <c r="A964" s="349">
        <f>IF((SUM('Разделы 2, 3, 5'!L36:L36)&lt;=SUM('Разделы 2, 3, 5'!K36:K36)),"","Неверно!")</f>
      </c>
      <c r="B964" s="351" t="s">
        <v>1220</v>
      </c>
      <c r="C964" s="344" t="s">
        <v>1244</v>
      </c>
      <c r="D964" s="344" t="s">
        <v>1423</v>
      </c>
      <c r="E964" s="344" t="str">
        <f>CONCATENATE(SUM('Разделы 2, 3, 5'!L36:L36),"&lt;=",SUM('Разделы 2, 3, 5'!K36:K36))</f>
        <v>0&lt;=11</v>
      </c>
    </row>
    <row r="965" spans="1:5" ht="25.5">
      <c r="A965" s="349">
        <f>IF((SUM('Разделы 2, 3, 5'!L37:L37)&lt;=SUM('Разделы 2, 3, 5'!K37:K37)),"","Неверно!")</f>
      </c>
      <c r="B965" s="351" t="s">
        <v>1220</v>
      </c>
      <c r="C965" s="344" t="s">
        <v>1245</v>
      </c>
      <c r="D965" s="344" t="s">
        <v>1423</v>
      </c>
      <c r="E965" s="344" t="str">
        <f>CONCATENATE(SUM('Разделы 2, 3, 5'!L37:L37),"&lt;=",SUM('Разделы 2, 3, 5'!K37:K37))</f>
        <v>0&lt;=0</v>
      </c>
    </row>
    <row r="966" spans="1:5" ht="25.5">
      <c r="A966" s="349">
        <f>IF((SUM('Разделы 2, 3, 5'!L38:L38)&lt;=SUM('Разделы 2, 3, 5'!K38:K38)),"","Неверно!")</f>
      </c>
      <c r="B966" s="351" t="s">
        <v>1220</v>
      </c>
      <c r="C966" s="344" t="s">
        <v>1246</v>
      </c>
      <c r="D966" s="344" t="s">
        <v>1423</v>
      </c>
      <c r="E966" s="344" t="str">
        <f>CONCATENATE(SUM('Разделы 2, 3, 5'!L38:L38),"&lt;=",SUM('Разделы 2, 3, 5'!K38:K38))</f>
        <v>0&lt;=2</v>
      </c>
    </row>
    <row r="967" spans="1:5" ht="25.5">
      <c r="A967" s="349">
        <f>IF((SUM('Разделы 2, 3, 5'!L39:L39)&lt;=SUM('Разделы 2, 3, 5'!K39:K39)),"","Неверно!")</f>
      </c>
      <c r="B967" s="351" t="s">
        <v>1220</v>
      </c>
      <c r="C967" s="344" t="s">
        <v>1247</v>
      </c>
      <c r="D967" s="344" t="s">
        <v>1423</v>
      </c>
      <c r="E967" s="344" t="str">
        <f>CONCATENATE(SUM('Разделы 2, 3, 5'!L39:L39),"&lt;=",SUM('Разделы 2, 3, 5'!K39:K39))</f>
        <v>0&lt;=5</v>
      </c>
    </row>
    <row r="968" spans="1:5" ht="25.5">
      <c r="A968" s="349">
        <f>IF((SUM('Разделы 2, 3, 5'!L40:L40)&lt;=SUM('Разделы 2, 3, 5'!K40:K40)),"","Неверно!")</f>
      </c>
      <c r="B968" s="351" t="s">
        <v>1220</v>
      </c>
      <c r="C968" s="344" t="s">
        <v>1248</v>
      </c>
      <c r="D968" s="344" t="s">
        <v>1423</v>
      </c>
      <c r="E968" s="344" t="str">
        <f>CONCATENATE(SUM('Разделы 2, 3, 5'!L40:L40),"&lt;=",SUM('Разделы 2, 3, 5'!K40:K40))</f>
        <v>0&lt;=0</v>
      </c>
    </row>
    <row r="969" spans="1:5" ht="25.5">
      <c r="A969" s="349">
        <f>IF((SUM('Разделы 2, 3, 5'!L41:L41)&lt;=SUM('Разделы 2, 3, 5'!K41:K41)),"","Неверно!")</f>
      </c>
      <c r="B969" s="351" t="s">
        <v>1220</v>
      </c>
      <c r="C969" s="344" t="s">
        <v>1249</v>
      </c>
      <c r="D969" s="344" t="s">
        <v>1423</v>
      </c>
      <c r="E969" s="344" t="str">
        <f>CONCATENATE(SUM('Разделы 2, 3, 5'!L41:L41),"&lt;=",SUM('Разделы 2, 3, 5'!K41:K41))</f>
        <v>0&lt;=0</v>
      </c>
    </row>
    <row r="970" spans="1:5" ht="25.5">
      <c r="A970" s="349">
        <f>IF((SUM('Разделы 2, 3, 5'!L42:L42)&lt;=SUM('Разделы 2, 3, 5'!K42:K42)),"","Неверно!")</f>
      </c>
      <c r="B970" s="351" t="s">
        <v>1220</v>
      </c>
      <c r="C970" s="344" t="s">
        <v>1250</v>
      </c>
      <c r="D970" s="344" t="s">
        <v>1423</v>
      </c>
      <c r="E970" s="344" t="str">
        <f>CONCATENATE(SUM('Разделы 2, 3, 5'!L42:L42),"&lt;=",SUM('Разделы 2, 3, 5'!K42:K42))</f>
        <v>0&lt;=0</v>
      </c>
    </row>
    <row r="971" spans="1:5" ht="25.5">
      <c r="A971" s="349">
        <f>IF((SUM('Разделы 2, 3, 5'!L43:L43)&lt;=SUM('Разделы 2, 3, 5'!K43:K43)),"","Неверно!")</f>
      </c>
      <c r="B971" s="351" t="s">
        <v>1220</v>
      </c>
      <c r="C971" s="344" t="s">
        <v>1251</v>
      </c>
      <c r="D971" s="344" t="s">
        <v>1423</v>
      </c>
      <c r="E971" s="344" t="str">
        <f>CONCATENATE(SUM('Разделы 2, 3, 5'!L43:L43),"&lt;=",SUM('Разделы 2, 3, 5'!K43:K43))</f>
        <v>0&lt;=0</v>
      </c>
    </row>
    <row r="972" spans="1:5" ht="25.5">
      <c r="A972" s="349">
        <f>IF((SUM('Разделы 2, 3, 5'!L10:L10)&lt;=SUM('Разделы 2, 3, 5'!K10:K10)),"","Неверно!")</f>
      </c>
      <c r="B972" s="351" t="s">
        <v>1220</v>
      </c>
      <c r="C972" s="344" t="s">
        <v>1252</v>
      </c>
      <c r="D972" s="344" t="s">
        <v>1423</v>
      </c>
      <c r="E972" s="344" t="str">
        <f>CONCATENATE(SUM('Разделы 2, 3, 5'!L10:L10),"&lt;=",SUM('Разделы 2, 3, 5'!K10:K10))</f>
        <v>0&lt;=0</v>
      </c>
    </row>
    <row r="973" spans="1:5" ht="25.5">
      <c r="A973" s="349">
        <f>IF((SUM('Разделы 2, 3, 5'!L11:L11)&lt;=SUM('Разделы 2, 3, 5'!K11:K11)),"","Неверно!")</f>
      </c>
      <c r="B973" s="351" t="s">
        <v>1220</v>
      </c>
      <c r="C973" s="344" t="s">
        <v>1253</v>
      </c>
      <c r="D973" s="344" t="s">
        <v>1423</v>
      </c>
      <c r="E973" s="344" t="str">
        <f>CONCATENATE(SUM('Разделы 2, 3, 5'!L11:L11),"&lt;=",SUM('Разделы 2, 3, 5'!K11:K11))</f>
        <v>0&lt;=0</v>
      </c>
    </row>
    <row r="974" spans="1:5" ht="25.5">
      <c r="A974" s="349">
        <f>IF((SUM('Разделы 2, 3, 5'!L12:L12)&lt;=SUM('Разделы 2, 3, 5'!K12:K12)),"","Неверно!")</f>
      </c>
      <c r="B974" s="351" t="s">
        <v>1220</v>
      </c>
      <c r="C974" s="344" t="s">
        <v>1254</v>
      </c>
      <c r="D974" s="344" t="s">
        <v>1423</v>
      </c>
      <c r="E974" s="344" t="str">
        <f>CONCATENATE(SUM('Разделы 2, 3, 5'!L12:L12),"&lt;=",SUM('Разделы 2, 3, 5'!K12:K12))</f>
        <v>0&lt;=0</v>
      </c>
    </row>
    <row r="975" spans="1:5" ht="25.5">
      <c r="A975" s="349">
        <f>IF((SUM('Разделы 2, 3, 5'!L13:L13)&lt;=SUM('Разделы 2, 3, 5'!K13:K13)),"","Неверно!")</f>
      </c>
      <c r="B975" s="351" t="s">
        <v>1220</v>
      </c>
      <c r="C975" s="344" t="s">
        <v>1255</v>
      </c>
      <c r="D975" s="344" t="s">
        <v>1423</v>
      </c>
      <c r="E975" s="344" t="str">
        <f>CONCATENATE(SUM('Разделы 2, 3, 5'!L13:L13),"&lt;=",SUM('Разделы 2, 3, 5'!K13:K13))</f>
        <v>0&lt;=0</v>
      </c>
    </row>
    <row r="976" spans="1:5" ht="25.5">
      <c r="A976" s="349">
        <f>IF((SUM('Разделы 2, 3, 5'!L14:L14)&lt;=SUM('Разделы 2, 3, 5'!K14:K14)),"","Неверно!")</f>
      </c>
      <c r="B976" s="351" t="s">
        <v>1220</v>
      </c>
      <c r="C976" s="344" t="s">
        <v>1256</v>
      </c>
      <c r="D976" s="344" t="s">
        <v>1423</v>
      </c>
      <c r="E976" s="344" t="str">
        <f>CONCATENATE(SUM('Разделы 2, 3, 5'!L14:L14),"&lt;=",SUM('Разделы 2, 3, 5'!K14:K14))</f>
        <v>0&lt;=0</v>
      </c>
    </row>
    <row r="977" spans="1:5" ht="25.5">
      <c r="A977" s="349">
        <f>IF((SUM('Разделы 2, 3, 5'!L15:L15)&lt;=SUM('Разделы 2, 3, 5'!K15:K15)),"","Неверно!")</f>
      </c>
      <c r="B977" s="351" t="s">
        <v>1220</v>
      </c>
      <c r="C977" s="344" t="s">
        <v>1257</v>
      </c>
      <c r="D977" s="344" t="s">
        <v>1423</v>
      </c>
      <c r="E977" s="344" t="str">
        <f>CONCATENATE(SUM('Разделы 2, 3, 5'!L15:L15),"&lt;=",SUM('Разделы 2, 3, 5'!K15:K15))</f>
        <v>0&lt;=0</v>
      </c>
    </row>
    <row r="978" spans="1:5" ht="38.25">
      <c r="A978" s="349">
        <f>IF((SUM('Разделы 12, 13, 14'!C10:C10)&lt;=SUM('Раздел 1'!M44:M44)),"","Неверно!")</f>
      </c>
      <c r="B978" s="351" t="s">
        <v>1258</v>
      </c>
      <c r="C978" s="344" t="s">
        <v>1259</v>
      </c>
      <c r="D978" s="344" t="s">
        <v>275</v>
      </c>
      <c r="E978" s="344" t="str">
        <f>CONCATENATE(SUM('Разделы 12, 13, 14'!C10:C10),"&lt;=",SUM('Раздел 1'!M44:M44))</f>
        <v>0&lt;=10</v>
      </c>
    </row>
    <row r="979" spans="1:5" ht="25.5">
      <c r="A979" s="349">
        <f>IF((SUM('Разделы 9, 10, 11'!C11:C11)&gt;=SUM('Разделы 9, 10, 11'!C19:C19)),"","Неверно!")</f>
      </c>
      <c r="B979" s="351" t="s">
        <v>1260</v>
      </c>
      <c r="C979" s="344" t="s">
        <v>1261</v>
      </c>
      <c r="D979" s="344" t="s">
        <v>1452</v>
      </c>
      <c r="E979" s="344" t="str">
        <f>CONCATENATE(SUM('Разделы 9, 10, 11'!C11:C11),"&gt;=",SUM('Разделы 9, 10, 11'!C19:C19))</f>
        <v>0&gt;=0</v>
      </c>
    </row>
    <row r="980" spans="1:5" ht="25.5">
      <c r="A980" s="349">
        <f>IF((SUM('Разделы 9, 10, 11'!L11:L11)&gt;=SUM('Разделы 9, 10, 11'!L19:L19)),"","Неверно!")</f>
      </c>
      <c r="B980" s="351" t="s">
        <v>1260</v>
      </c>
      <c r="C980" s="344" t="s">
        <v>1262</v>
      </c>
      <c r="D980" s="344" t="s">
        <v>1452</v>
      </c>
      <c r="E980" s="344" t="str">
        <f>CONCATENATE(SUM('Разделы 9, 10, 11'!L11:L11),"&gt;=",SUM('Разделы 9, 10, 11'!L19:L19))</f>
        <v>0&gt;=0</v>
      </c>
    </row>
    <row r="981" spans="1:5" ht="25.5">
      <c r="A981" s="349">
        <f>IF((SUM('Разделы 9, 10, 11'!M11:M11)&gt;=SUM('Разделы 9, 10, 11'!M19:M19)),"","Неверно!")</f>
      </c>
      <c r="B981" s="351" t="s">
        <v>1260</v>
      </c>
      <c r="C981" s="344" t="s">
        <v>1263</v>
      </c>
      <c r="D981" s="344" t="s">
        <v>1452</v>
      </c>
      <c r="E981" s="344" t="str">
        <f>CONCATENATE(SUM('Разделы 9, 10, 11'!M11:M11),"&gt;=",SUM('Разделы 9, 10, 11'!M19:M19))</f>
        <v>0&gt;=0</v>
      </c>
    </row>
    <row r="982" spans="1:5" ht="25.5">
      <c r="A982" s="349">
        <f>IF((SUM('Разделы 9, 10, 11'!N11:N11)&gt;=SUM('Разделы 9, 10, 11'!N19:N19)),"","Неверно!")</f>
      </c>
      <c r="B982" s="351" t="s">
        <v>1260</v>
      </c>
      <c r="C982" s="344" t="s">
        <v>1264</v>
      </c>
      <c r="D982" s="344" t="s">
        <v>1452</v>
      </c>
      <c r="E982" s="344" t="str">
        <f>CONCATENATE(SUM('Разделы 9, 10, 11'!N11:N11),"&gt;=",SUM('Разделы 9, 10, 11'!N19:N19))</f>
        <v>0&gt;=0</v>
      </c>
    </row>
    <row r="983" spans="1:5" ht="25.5">
      <c r="A983" s="349">
        <f>IF((SUM('Разделы 9, 10, 11'!D11:D11)&gt;=SUM('Разделы 9, 10, 11'!D19:D19)),"","Неверно!")</f>
      </c>
      <c r="B983" s="351" t="s">
        <v>1260</v>
      </c>
      <c r="C983" s="344" t="s">
        <v>1265</v>
      </c>
      <c r="D983" s="344" t="s">
        <v>1452</v>
      </c>
      <c r="E983" s="344" t="str">
        <f>CONCATENATE(SUM('Разделы 9, 10, 11'!D11:D11),"&gt;=",SUM('Разделы 9, 10, 11'!D19:D19))</f>
        <v>0&gt;=0</v>
      </c>
    </row>
    <row r="984" spans="1:5" ht="25.5">
      <c r="A984" s="349">
        <f>IF((SUM('Разделы 9, 10, 11'!E11:E11)&gt;=SUM('Разделы 9, 10, 11'!E19:E19)),"","Неверно!")</f>
      </c>
      <c r="B984" s="351" t="s">
        <v>1260</v>
      </c>
      <c r="C984" s="344" t="s">
        <v>1266</v>
      </c>
      <c r="D984" s="344" t="s">
        <v>1452</v>
      </c>
      <c r="E984" s="344" t="str">
        <f>CONCATENATE(SUM('Разделы 9, 10, 11'!E11:E11),"&gt;=",SUM('Разделы 9, 10, 11'!E19:E19))</f>
        <v>0&gt;=0</v>
      </c>
    </row>
    <row r="985" spans="1:5" ht="25.5">
      <c r="A985" s="349">
        <f>IF((SUM('Разделы 9, 10, 11'!F11:F11)&gt;=SUM('Разделы 9, 10, 11'!F19:F19)),"","Неверно!")</f>
      </c>
      <c r="B985" s="351" t="s">
        <v>1260</v>
      </c>
      <c r="C985" s="344" t="s">
        <v>1267</v>
      </c>
      <c r="D985" s="344" t="s">
        <v>1452</v>
      </c>
      <c r="E985" s="344" t="str">
        <f>CONCATENATE(SUM('Разделы 9, 10, 11'!F11:F11),"&gt;=",SUM('Разделы 9, 10, 11'!F19:F19))</f>
        <v>0&gt;=0</v>
      </c>
    </row>
    <row r="986" spans="1:5" ht="25.5">
      <c r="A986" s="349">
        <f>IF((SUM('Разделы 9, 10, 11'!G11:G11)&gt;=SUM('Разделы 9, 10, 11'!G19:G19)),"","Неверно!")</f>
      </c>
      <c r="B986" s="351" t="s">
        <v>1260</v>
      </c>
      <c r="C986" s="344" t="s">
        <v>1268</v>
      </c>
      <c r="D986" s="344" t="s">
        <v>1452</v>
      </c>
      <c r="E986" s="344" t="str">
        <f>CONCATENATE(SUM('Разделы 9, 10, 11'!G11:G11),"&gt;=",SUM('Разделы 9, 10, 11'!G19:G19))</f>
        <v>0&gt;=0</v>
      </c>
    </row>
    <row r="987" spans="1:5" ht="25.5">
      <c r="A987" s="349">
        <f>IF((SUM('Разделы 9, 10, 11'!H11:H11)&gt;=SUM('Разделы 9, 10, 11'!H19:H19)),"","Неверно!")</f>
      </c>
      <c r="B987" s="351" t="s">
        <v>1260</v>
      </c>
      <c r="C987" s="344" t="s">
        <v>1269</v>
      </c>
      <c r="D987" s="344" t="s">
        <v>1452</v>
      </c>
      <c r="E987" s="344" t="str">
        <f>CONCATENATE(SUM('Разделы 9, 10, 11'!H11:H11),"&gt;=",SUM('Разделы 9, 10, 11'!H19:H19))</f>
        <v>0&gt;=0</v>
      </c>
    </row>
    <row r="988" spans="1:5" ht="25.5">
      <c r="A988" s="349">
        <f>IF((SUM('Разделы 9, 10, 11'!I11:I11)&gt;=SUM('Разделы 9, 10, 11'!I19:I19)),"","Неверно!")</f>
      </c>
      <c r="B988" s="351" t="s">
        <v>1260</v>
      </c>
      <c r="C988" s="344" t="s">
        <v>1270</v>
      </c>
      <c r="D988" s="344" t="s">
        <v>1452</v>
      </c>
      <c r="E988" s="344" t="str">
        <f>CONCATENATE(SUM('Разделы 9, 10, 11'!I11:I11),"&gt;=",SUM('Разделы 9, 10, 11'!I19:I19))</f>
        <v>0&gt;=0</v>
      </c>
    </row>
    <row r="989" spans="1:5" ht="25.5">
      <c r="A989" s="349">
        <f>IF((SUM('Разделы 9, 10, 11'!J11:J11)&gt;=SUM('Разделы 9, 10, 11'!J19:J19)),"","Неверно!")</f>
      </c>
      <c r="B989" s="351" t="s">
        <v>1260</v>
      </c>
      <c r="C989" s="344" t="s">
        <v>1271</v>
      </c>
      <c r="D989" s="344" t="s">
        <v>1452</v>
      </c>
      <c r="E989" s="344" t="str">
        <f>CONCATENATE(SUM('Разделы 9, 10, 11'!J11:J11),"&gt;=",SUM('Разделы 9, 10, 11'!J19:J19))</f>
        <v>0&gt;=0</v>
      </c>
    </row>
    <row r="990" spans="1:5" ht="25.5">
      <c r="A990" s="349">
        <f>IF((SUM('Разделы 9, 10, 11'!K11:K11)&gt;=SUM('Разделы 9, 10, 11'!K19:K19)),"","Неверно!")</f>
      </c>
      <c r="B990" s="351" t="s">
        <v>1260</v>
      </c>
      <c r="C990" s="344" t="s">
        <v>1272</v>
      </c>
      <c r="D990" s="344" t="s">
        <v>1452</v>
      </c>
      <c r="E990" s="344" t="str">
        <f>CONCATENATE(SUM('Разделы 9, 10, 11'!K11:K11),"&gt;=",SUM('Разделы 9, 10, 11'!K19:K19))</f>
        <v>0&gt;=0</v>
      </c>
    </row>
    <row r="991" spans="1:5" ht="25.5">
      <c r="A991" s="349">
        <f>IF((SUM('Разделы 12, 13, 14'!C19:C22)=SUM('Разделы 12, 13, 14'!C23:C23)),"","Неверно!")</f>
      </c>
      <c r="B991" s="351" t="s">
        <v>1273</v>
      </c>
      <c r="C991" s="344" t="s">
        <v>1274</v>
      </c>
      <c r="D991" s="344" t="s">
        <v>1429</v>
      </c>
      <c r="E991" s="344" t="str">
        <f>CONCATENATE(SUM('Разделы 12, 13, 14'!C19:C22),"=",SUM('Разделы 12, 13, 14'!C23:C23))</f>
        <v>1=1</v>
      </c>
    </row>
    <row r="992" spans="1:5" ht="25.5">
      <c r="A992" s="349">
        <f>IF((SUM('Разделы 12, 13, 14'!D19:D22)=SUM('Разделы 12, 13, 14'!D23:D23)),"","Неверно!")</f>
      </c>
      <c r="B992" s="351" t="s">
        <v>1273</v>
      </c>
      <c r="C992" s="344" t="s">
        <v>1275</v>
      </c>
      <c r="D992" s="344" t="s">
        <v>1429</v>
      </c>
      <c r="E992" s="344" t="str">
        <f>CONCATENATE(SUM('Разделы 12, 13, 14'!D19:D22),"=",SUM('Разделы 12, 13, 14'!D23:D23))</f>
        <v>1=1</v>
      </c>
    </row>
    <row r="993" spans="1:5" ht="25.5">
      <c r="A993" s="349">
        <f>IF((SUM('Раздел 1'!F47:F47)&lt;=SUM('Раздел 1'!F44:F44)),"","Неверно!")</f>
      </c>
      <c r="B993" s="351" t="s">
        <v>1276</v>
      </c>
      <c r="C993" s="344" t="s">
        <v>1277</v>
      </c>
      <c r="D993" s="344" t="s">
        <v>1484</v>
      </c>
      <c r="E993" s="344" t="str">
        <f>CONCATENATE(SUM('Раздел 1'!F47:F47),"&lt;=",SUM('Раздел 1'!F44:F44))</f>
        <v>0&lt;=3</v>
      </c>
    </row>
    <row r="994" spans="1:5" ht="25.5">
      <c r="A994" s="349">
        <f>IF((SUM('Раздел 1'!O47:O47)&lt;=SUM('Раздел 1'!O44:O44)),"","Неверно!")</f>
      </c>
      <c r="B994" s="351" t="s">
        <v>1276</v>
      </c>
      <c r="C994" s="344" t="s">
        <v>1278</v>
      </c>
      <c r="D994" s="344" t="s">
        <v>1484</v>
      </c>
      <c r="E994" s="344" t="str">
        <f>CONCATENATE(SUM('Раздел 1'!O47:O47),"&lt;=",SUM('Раздел 1'!O44:O44))</f>
        <v>0&lt;=0</v>
      </c>
    </row>
    <row r="995" spans="1:5" ht="25.5">
      <c r="A995" s="349">
        <f>IF((SUM('Раздел 1'!P47:P47)&lt;=SUM('Раздел 1'!P44:P44)),"","Неверно!")</f>
      </c>
      <c r="B995" s="351" t="s">
        <v>1276</v>
      </c>
      <c r="C995" s="344" t="s">
        <v>1279</v>
      </c>
      <c r="D995" s="344" t="s">
        <v>1484</v>
      </c>
      <c r="E995" s="344" t="str">
        <f>CONCATENATE(SUM('Раздел 1'!P47:P47),"&lt;=",SUM('Раздел 1'!P44:P44))</f>
        <v>0&lt;=12</v>
      </c>
    </row>
    <row r="996" spans="1:5" ht="25.5">
      <c r="A996" s="349">
        <f>IF((SUM('Раздел 1'!Q47:Q47)&lt;=SUM('Раздел 1'!Q44:Q44)),"","Неверно!")</f>
      </c>
      <c r="B996" s="351" t="s">
        <v>1276</v>
      </c>
      <c r="C996" s="344" t="s">
        <v>1280</v>
      </c>
      <c r="D996" s="344" t="s">
        <v>1484</v>
      </c>
      <c r="E996" s="344" t="str">
        <f>CONCATENATE(SUM('Раздел 1'!Q47:Q47),"&lt;=",SUM('Раздел 1'!Q44:Q44))</f>
        <v>0&lt;=13</v>
      </c>
    </row>
    <row r="997" spans="1:5" ht="25.5">
      <c r="A997" s="349">
        <f>IF((SUM('Раздел 1'!R47:R47)&lt;=SUM('Раздел 1'!R44:R44)),"","Неверно!")</f>
      </c>
      <c r="B997" s="351" t="s">
        <v>1276</v>
      </c>
      <c r="C997" s="344" t="s">
        <v>1281</v>
      </c>
      <c r="D997" s="344" t="s">
        <v>1484</v>
      </c>
      <c r="E997" s="344" t="str">
        <f>CONCATENATE(SUM('Раздел 1'!R47:R47),"&lt;=",SUM('Раздел 1'!R44:R44))</f>
        <v>0&lt;=0</v>
      </c>
    </row>
    <row r="998" spans="1:5" ht="25.5">
      <c r="A998" s="349">
        <f>IF((SUM('Раздел 1'!S47:S47)&lt;=SUM('Раздел 1'!S44:S44)),"","Неверно!")</f>
      </c>
      <c r="B998" s="351" t="s">
        <v>1276</v>
      </c>
      <c r="C998" s="344" t="s">
        <v>1282</v>
      </c>
      <c r="D998" s="344" t="s">
        <v>1484</v>
      </c>
      <c r="E998" s="344" t="str">
        <f>CONCATENATE(SUM('Раздел 1'!S47:S47),"&lt;=",SUM('Раздел 1'!S44:S44))</f>
        <v>0&lt;=0</v>
      </c>
    </row>
    <row r="999" spans="1:5" ht="25.5">
      <c r="A999" s="349">
        <f>IF((SUM('Раздел 1'!T47:T47)&lt;=SUM('Раздел 1'!T44:T44)),"","Неверно!")</f>
      </c>
      <c r="B999" s="351" t="s">
        <v>1276</v>
      </c>
      <c r="C999" s="344" t="s">
        <v>1283</v>
      </c>
      <c r="D999" s="344" t="s">
        <v>1484</v>
      </c>
      <c r="E999" s="344" t="str">
        <f>CONCATENATE(SUM('Раздел 1'!T47:T47),"&lt;=",SUM('Раздел 1'!T44:T44))</f>
        <v>0&lt;=0</v>
      </c>
    </row>
    <row r="1000" spans="1:5" ht="25.5">
      <c r="A1000" s="349">
        <f>IF((SUM('Раздел 1'!U47:U47)&lt;=SUM('Раздел 1'!U44:U44)),"","Неверно!")</f>
      </c>
      <c r="B1000" s="351" t="s">
        <v>1276</v>
      </c>
      <c r="C1000" s="344" t="s">
        <v>1284</v>
      </c>
      <c r="D1000" s="344" t="s">
        <v>1484</v>
      </c>
      <c r="E1000" s="344" t="str">
        <f>CONCATENATE(SUM('Раздел 1'!U47:U47),"&lt;=",SUM('Раздел 1'!U44:U44))</f>
        <v>0&lt;=1</v>
      </c>
    </row>
    <row r="1001" spans="1:5" ht="25.5">
      <c r="A1001" s="349">
        <f>IF((SUM('Раздел 1'!V47:V47)&lt;=SUM('Раздел 1'!V44:V44)),"","Неверно!")</f>
      </c>
      <c r="B1001" s="351" t="s">
        <v>1276</v>
      </c>
      <c r="C1001" s="344" t="s">
        <v>1285</v>
      </c>
      <c r="D1001" s="344" t="s">
        <v>1484</v>
      </c>
      <c r="E1001" s="344" t="str">
        <f>CONCATENATE(SUM('Раздел 1'!V47:V47),"&lt;=",SUM('Раздел 1'!V44:V44))</f>
        <v>0&lt;=5</v>
      </c>
    </row>
    <row r="1002" spans="1:5" ht="25.5">
      <c r="A1002" s="349">
        <f>IF((SUM('Раздел 1'!W47:W47)&lt;=SUM('Раздел 1'!W44:W44)),"","Неверно!")</f>
      </c>
      <c r="B1002" s="351" t="s">
        <v>1276</v>
      </c>
      <c r="C1002" s="344" t="s">
        <v>1286</v>
      </c>
      <c r="D1002" s="344" t="s">
        <v>1484</v>
      </c>
      <c r="E1002" s="344" t="str">
        <f>CONCATENATE(SUM('Раздел 1'!W47:W47),"&lt;=",SUM('Раздел 1'!W44:W44))</f>
        <v>0&lt;=5</v>
      </c>
    </row>
    <row r="1003" spans="1:5" ht="25.5">
      <c r="A1003" s="349">
        <f>IF((SUM('Раздел 1'!X47:X47)&lt;=SUM('Раздел 1'!X44:X44)),"","Неверно!")</f>
      </c>
      <c r="B1003" s="351" t="s">
        <v>1276</v>
      </c>
      <c r="C1003" s="344" t="s">
        <v>1287</v>
      </c>
      <c r="D1003" s="344" t="s">
        <v>1484</v>
      </c>
      <c r="E1003" s="344" t="str">
        <f>CONCATENATE(SUM('Раздел 1'!X47:X47),"&lt;=",SUM('Раздел 1'!X44:X44))</f>
        <v>0&lt;=0</v>
      </c>
    </row>
    <row r="1004" spans="1:5" ht="25.5">
      <c r="A1004" s="349">
        <f>IF((SUM('Раздел 1'!G47:G47)&lt;=SUM('Раздел 1'!G44:G44)),"","Неверно!")</f>
      </c>
      <c r="B1004" s="351" t="s">
        <v>1276</v>
      </c>
      <c r="C1004" s="344" t="s">
        <v>1288</v>
      </c>
      <c r="D1004" s="344" t="s">
        <v>1484</v>
      </c>
      <c r="E1004" s="344" t="str">
        <f>CONCATENATE(SUM('Раздел 1'!G47:G47),"&lt;=",SUM('Раздел 1'!G44:G44))</f>
        <v>0&lt;=7</v>
      </c>
    </row>
    <row r="1005" spans="1:5" ht="25.5">
      <c r="A1005" s="349">
        <f>IF((SUM('Раздел 1'!Y47:Y47)&lt;=SUM('Раздел 1'!Y44:Y44)),"","Неверно!")</f>
      </c>
      <c r="B1005" s="351" t="s">
        <v>1276</v>
      </c>
      <c r="C1005" s="344" t="s">
        <v>1289</v>
      </c>
      <c r="D1005" s="344" t="s">
        <v>1484</v>
      </c>
      <c r="E1005" s="344" t="str">
        <f>CONCATENATE(SUM('Раздел 1'!Y47:Y47),"&lt;=",SUM('Раздел 1'!Y44:Y44))</f>
        <v>0&lt;=0</v>
      </c>
    </row>
    <row r="1006" spans="1:5" ht="25.5">
      <c r="A1006" s="349">
        <f>IF((SUM('Раздел 1'!Z47:Z47)&lt;=SUM('Раздел 1'!Z44:Z44)),"","Неверно!")</f>
      </c>
      <c r="B1006" s="351" t="s">
        <v>1276</v>
      </c>
      <c r="C1006" s="344" t="s">
        <v>1290</v>
      </c>
      <c r="D1006" s="344" t="s">
        <v>1484</v>
      </c>
      <c r="E1006" s="344" t="str">
        <f>CONCATENATE(SUM('Раздел 1'!Z47:Z47),"&lt;=",SUM('Раздел 1'!Z44:Z44))</f>
        <v>0&lt;=0</v>
      </c>
    </row>
    <row r="1007" spans="1:5" ht="25.5">
      <c r="A1007" s="349">
        <f>IF((SUM('Раздел 1'!AA47:AA47)&lt;=SUM('Раздел 1'!AA44:AA44)),"","Неверно!")</f>
      </c>
      <c r="B1007" s="351" t="s">
        <v>1276</v>
      </c>
      <c r="C1007" s="344" t="s">
        <v>1291</v>
      </c>
      <c r="D1007" s="344" t="s">
        <v>1484</v>
      </c>
      <c r="E1007" s="344" t="str">
        <f>CONCATENATE(SUM('Раздел 1'!AA47:AA47),"&lt;=",SUM('Раздел 1'!AA44:AA44))</f>
        <v>0&lt;=0</v>
      </c>
    </row>
    <row r="1008" spans="1:5" ht="25.5">
      <c r="A1008" s="349">
        <f>IF((SUM('Раздел 1'!AB47:AB47)&lt;=SUM('Раздел 1'!AB44:AB44)),"","Неверно!")</f>
      </c>
      <c r="B1008" s="351" t="s">
        <v>1276</v>
      </c>
      <c r="C1008" s="344" t="s">
        <v>1292</v>
      </c>
      <c r="D1008" s="344" t="s">
        <v>1484</v>
      </c>
      <c r="E1008" s="344" t="str">
        <f>CONCATENATE(SUM('Раздел 1'!AB47:AB47),"&lt;=",SUM('Раздел 1'!AB44:AB44))</f>
        <v>0&lt;=0</v>
      </c>
    </row>
    <row r="1009" spans="1:5" ht="25.5">
      <c r="A1009" s="349">
        <f>IF((SUM('Раздел 1'!AC47:AC47)&lt;=SUM('Раздел 1'!AC44:AC44)),"","Неверно!")</f>
      </c>
      <c r="B1009" s="351" t="s">
        <v>1276</v>
      </c>
      <c r="C1009" s="344" t="s">
        <v>1293</v>
      </c>
      <c r="D1009" s="344" t="s">
        <v>1484</v>
      </c>
      <c r="E1009" s="344" t="str">
        <f>CONCATENATE(SUM('Раздел 1'!AC47:AC47),"&lt;=",SUM('Раздел 1'!AC44:AC44))</f>
        <v>0&lt;=0</v>
      </c>
    </row>
    <row r="1010" spans="1:5" ht="25.5">
      <c r="A1010" s="349">
        <f>IF((SUM('Раздел 1'!AD47:AD47)&lt;=SUM('Раздел 1'!AD44:AD44)),"","Неверно!")</f>
      </c>
      <c r="B1010" s="351" t="s">
        <v>1276</v>
      </c>
      <c r="C1010" s="344" t="s">
        <v>1294</v>
      </c>
      <c r="D1010" s="344" t="s">
        <v>1484</v>
      </c>
      <c r="E1010" s="344" t="str">
        <f>CONCATENATE(SUM('Раздел 1'!AD47:AD47),"&lt;=",SUM('Раздел 1'!AD44:AD44))</f>
        <v>0&lt;=0</v>
      </c>
    </row>
    <row r="1011" spans="1:5" ht="25.5">
      <c r="A1011" s="349">
        <f>IF((SUM('Раздел 1'!H47:H47)&lt;=SUM('Раздел 1'!H44:H44)),"","Неверно!")</f>
      </c>
      <c r="B1011" s="351" t="s">
        <v>1276</v>
      </c>
      <c r="C1011" s="344" t="s">
        <v>1295</v>
      </c>
      <c r="D1011" s="344" t="s">
        <v>1484</v>
      </c>
      <c r="E1011" s="344" t="str">
        <f>CONCATENATE(SUM('Раздел 1'!H47:H47),"&lt;=",SUM('Раздел 1'!H44:H44))</f>
        <v>0&lt;=6</v>
      </c>
    </row>
    <row r="1012" spans="1:5" ht="25.5">
      <c r="A1012" s="349">
        <f>IF((SUM('Раздел 1'!I47:I47)&lt;=SUM('Раздел 1'!I44:I44)),"","Неверно!")</f>
      </c>
      <c r="B1012" s="351" t="s">
        <v>1276</v>
      </c>
      <c r="C1012" s="344" t="s">
        <v>1296</v>
      </c>
      <c r="D1012" s="344" t="s">
        <v>1484</v>
      </c>
      <c r="E1012" s="344" t="str">
        <f>CONCATENATE(SUM('Раздел 1'!I47:I47),"&lt;=",SUM('Раздел 1'!I44:I44))</f>
        <v>0&lt;=0</v>
      </c>
    </row>
    <row r="1013" spans="1:5" ht="25.5">
      <c r="A1013" s="349">
        <f>IF((SUM('Раздел 1'!J47:J47)&lt;=SUM('Раздел 1'!J44:J44)),"","Неверно!")</f>
      </c>
      <c r="B1013" s="351" t="s">
        <v>1276</v>
      </c>
      <c r="C1013" s="344" t="s">
        <v>1297</v>
      </c>
      <c r="D1013" s="344" t="s">
        <v>1484</v>
      </c>
      <c r="E1013" s="344" t="str">
        <f>CONCATENATE(SUM('Раздел 1'!J47:J47),"&lt;=",SUM('Раздел 1'!J44:J44))</f>
        <v>0&lt;=1</v>
      </c>
    </row>
    <row r="1014" spans="1:5" ht="25.5">
      <c r="A1014" s="349">
        <f>IF((SUM('Раздел 1'!K47:K47)&lt;=SUM('Раздел 1'!K44:K44)),"","Неверно!")</f>
      </c>
      <c r="B1014" s="351" t="s">
        <v>1276</v>
      </c>
      <c r="C1014" s="344" t="s">
        <v>1298</v>
      </c>
      <c r="D1014" s="344" t="s">
        <v>1484</v>
      </c>
      <c r="E1014" s="344" t="str">
        <f>CONCATENATE(SUM('Раздел 1'!K47:K47),"&lt;=",SUM('Раздел 1'!K44:K44))</f>
        <v>0&lt;=1</v>
      </c>
    </row>
    <row r="1015" spans="1:5" ht="25.5">
      <c r="A1015" s="349">
        <f>IF((SUM('Раздел 1'!L47:L47)&lt;=SUM('Раздел 1'!L44:L44)),"","Неверно!")</f>
      </c>
      <c r="B1015" s="351" t="s">
        <v>1276</v>
      </c>
      <c r="C1015" s="344" t="s">
        <v>1299</v>
      </c>
      <c r="D1015" s="344" t="s">
        <v>1484</v>
      </c>
      <c r="E1015" s="344" t="str">
        <f>CONCATENATE(SUM('Раздел 1'!L47:L47),"&lt;=",SUM('Раздел 1'!L44:L44))</f>
        <v>0&lt;=2</v>
      </c>
    </row>
    <row r="1016" spans="1:5" ht="25.5">
      <c r="A1016" s="349">
        <f>IF((SUM('Раздел 1'!M47:M47)&lt;=SUM('Раздел 1'!M44:M44)),"","Неверно!")</f>
      </c>
      <c r="B1016" s="351" t="s">
        <v>1276</v>
      </c>
      <c r="C1016" s="344" t="s">
        <v>1300</v>
      </c>
      <c r="D1016" s="344" t="s">
        <v>1484</v>
      </c>
      <c r="E1016" s="344" t="str">
        <f>CONCATENATE(SUM('Раздел 1'!M47:M47),"&lt;=",SUM('Раздел 1'!M44:M44))</f>
        <v>0&lt;=10</v>
      </c>
    </row>
    <row r="1017" spans="1:5" ht="25.5">
      <c r="A1017" s="349">
        <f>IF((SUM('Раздел 1'!N47:N47)&lt;=SUM('Раздел 1'!N44:N44)),"","Неверно!")</f>
      </c>
      <c r="B1017" s="351" t="s">
        <v>1276</v>
      </c>
      <c r="C1017" s="344" t="s">
        <v>1301</v>
      </c>
      <c r="D1017" s="344" t="s">
        <v>1484</v>
      </c>
      <c r="E1017" s="344" t="str">
        <f>CONCATENATE(SUM('Раздел 1'!N47:N47),"&lt;=",SUM('Раздел 1'!N44:N44))</f>
        <v>0&lt;=0</v>
      </c>
    </row>
    <row r="1018" spans="1:5" ht="25.5">
      <c r="A1018" s="349">
        <f>IF((SUM('Разделы 9, 10, 11'!D44:D44)&lt;=SUM('Разделы 9, 10, 11'!C44:C44)),"","Неверно!")</f>
      </c>
      <c r="B1018" s="351" t="s">
        <v>1302</v>
      </c>
      <c r="C1018" s="344" t="s">
        <v>1303</v>
      </c>
      <c r="D1018" s="344" t="s">
        <v>1427</v>
      </c>
      <c r="E1018" s="344" t="str">
        <f>CONCATENATE(SUM('Разделы 9, 10, 11'!D44:D44),"&lt;=",SUM('Разделы 9, 10, 11'!C44:C44))</f>
        <v>0&lt;=0</v>
      </c>
    </row>
    <row r="1019" spans="1:5" ht="25.5">
      <c r="A1019" s="349">
        <f>IF((SUM('Разделы 9, 10, 11'!D45:D45)&lt;=SUM('Разделы 9, 10, 11'!C45:C45)),"","Неверно!")</f>
      </c>
      <c r="B1019" s="351" t="s">
        <v>1302</v>
      </c>
      <c r="C1019" s="344" t="s">
        <v>1304</v>
      </c>
      <c r="D1019" s="344" t="s">
        <v>1427</v>
      </c>
      <c r="E1019" s="344" t="str">
        <f>CONCATENATE(SUM('Разделы 9, 10, 11'!D45:D45),"&lt;=",SUM('Разделы 9, 10, 11'!C45:C45))</f>
        <v>1&lt;=2</v>
      </c>
    </row>
    <row r="1020" spans="1:5" ht="25.5">
      <c r="A1020" s="349">
        <f>IF((SUM('Разделы 9, 10, 11'!D46:D46)&lt;=SUM('Разделы 9, 10, 11'!C46:C46)),"","Неверно!")</f>
      </c>
      <c r="B1020" s="351" t="s">
        <v>1302</v>
      </c>
      <c r="C1020" s="344" t="s">
        <v>1305</v>
      </c>
      <c r="D1020" s="344" t="s">
        <v>1427</v>
      </c>
      <c r="E1020" s="344" t="str">
        <f>CONCATENATE(SUM('Разделы 9, 10, 11'!D46:D46),"&lt;=",SUM('Разделы 9, 10, 11'!C46:C46))</f>
        <v>0&lt;=1</v>
      </c>
    </row>
    <row r="1021" spans="1:5" ht="25.5">
      <c r="A1021" s="349">
        <f>IF((SUM('Разделы 9, 10, 11'!D47:D47)&lt;=SUM('Разделы 9, 10, 11'!C47:C47)),"","Неверно!")</f>
      </c>
      <c r="B1021" s="351" t="s">
        <v>1302</v>
      </c>
      <c r="C1021" s="344" t="s">
        <v>1306</v>
      </c>
      <c r="D1021" s="344" t="s">
        <v>1427</v>
      </c>
      <c r="E1021" s="344" t="str">
        <f>CONCATENATE(SUM('Разделы 9, 10, 11'!D47:D47),"&lt;=",SUM('Разделы 9, 10, 11'!C47:C47))</f>
        <v>0&lt;=0</v>
      </c>
    </row>
    <row r="1022" spans="1:5" ht="25.5">
      <c r="A1022" s="349">
        <f>IF((SUM('Разделы 9, 10, 11'!D48:D48)&lt;=SUM('Разделы 9, 10, 11'!C48:C48)),"","Неверно!")</f>
      </c>
      <c r="B1022" s="351" t="s">
        <v>1302</v>
      </c>
      <c r="C1022" s="344" t="s">
        <v>1307</v>
      </c>
      <c r="D1022" s="344" t="s">
        <v>1427</v>
      </c>
      <c r="E1022" s="344" t="str">
        <f>CONCATENATE(SUM('Разделы 9, 10, 11'!D48:D48),"&lt;=",SUM('Разделы 9, 10, 11'!C48:C48))</f>
        <v>0&lt;=0</v>
      </c>
    </row>
    <row r="1023" spans="1:5" ht="25.5">
      <c r="A1023" s="349">
        <f>IF((SUM('Разделы 9, 10, 11'!C11:C11)&gt;=SUM('Разделы 9, 10, 11'!C20:C20)),"","Неверно!")</f>
      </c>
      <c r="B1023" s="351" t="s">
        <v>1308</v>
      </c>
      <c r="C1023" s="344" t="s">
        <v>1309</v>
      </c>
      <c r="D1023" s="344" t="s">
        <v>1487</v>
      </c>
      <c r="E1023" s="344" t="str">
        <f>CONCATENATE(SUM('Разделы 9, 10, 11'!C11:C11),"&gt;=",SUM('Разделы 9, 10, 11'!C20:C20))</f>
        <v>0&gt;=0</v>
      </c>
    </row>
    <row r="1024" spans="1:5" ht="25.5">
      <c r="A1024" s="349">
        <f>IF((SUM('Разделы 9, 10, 11'!L11:L11)&gt;=SUM('Разделы 9, 10, 11'!L20:L20)),"","Неверно!")</f>
      </c>
      <c r="B1024" s="351" t="s">
        <v>1308</v>
      </c>
      <c r="C1024" s="344" t="s">
        <v>1310</v>
      </c>
      <c r="D1024" s="344" t="s">
        <v>1487</v>
      </c>
      <c r="E1024" s="344" t="str">
        <f>CONCATENATE(SUM('Разделы 9, 10, 11'!L11:L11),"&gt;=",SUM('Разделы 9, 10, 11'!L20:L20))</f>
        <v>0&gt;=0</v>
      </c>
    </row>
    <row r="1025" spans="1:5" ht="25.5">
      <c r="A1025" s="349">
        <f>IF((SUM('Разделы 9, 10, 11'!M11:M11)&gt;=SUM('Разделы 9, 10, 11'!M20:M20)),"","Неверно!")</f>
      </c>
      <c r="B1025" s="351" t="s">
        <v>1308</v>
      </c>
      <c r="C1025" s="344" t="s">
        <v>1311</v>
      </c>
      <c r="D1025" s="344" t="s">
        <v>1487</v>
      </c>
      <c r="E1025" s="344" t="str">
        <f>CONCATENATE(SUM('Разделы 9, 10, 11'!M11:M11),"&gt;=",SUM('Разделы 9, 10, 11'!M20:M20))</f>
        <v>0&gt;=0</v>
      </c>
    </row>
    <row r="1026" spans="1:5" ht="25.5">
      <c r="A1026" s="349">
        <f>IF((SUM('Разделы 9, 10, 11'!N11:N11)&gt;=SUM('Разделы 9, 10, 11'!N20:N20)),"","Неверно!")</f>
      </c>
      <c r="B1026" s="351" t="s">
        <v>1308</v>
      </c>
      <c r="C1026" s="344" t="s">
        <v>1312</v>
      </c>
      <c r="D1026" s="344" t="s">
        <v>1487</v>
      </c>
      <c r="E1026" s="344" t="str">
        <f>CONCATENATE(SUM('Разделы 9, 10, 11'!N11:N11),"&gt;=",SUM('Разделы 9, 10, 11'!N20:N20))</f>
        <v>0&gt;=0</v>
      </c>
    </row>
    <row r="1027" spans="1:5" ht="25.5">
      <c r="A1027" s="349">
        <f>IF((SUM('Разделы 9, 10, 11'!D11:D11)&gt;=SUM('Разделы 9, 10, 11'!D20:D20)),"","Неверно!")</f>
      </c>
      <c r="B1027" s="351" t="s">
        <v>1308</v>
      </c>
      <c r="C1027" s="344" t="s">
        <v>1313</v>
      </c>
      <c r="D1027" s="344" t="s">
        <v>1487</v>
      </c>
      <c r="E1027" s="344" t="str">
        <f>CONCATENATE(SUM('Разделы 9, 10, 11'!D11:D11),"&gt;=",SUM('Разделы 9, 10, 11'!D20:D20))</f>
        <v>0&gt;=0</v>
      </c>
    </row>
    <row r="1028" spans="1:5" ht="25.5">
      <c r="A1028" s="349">
        <f>IF((SUM('Разделы 9, 10, 11'!E11:E11)&gt;=SUM('Разделы 9, 10, 11'!E20:E20)),"","Неверно!")</f>
      </c>
      <c r="B1028" s="351" t="s">
        <v>1308</v>
      </c>
      <c r="C1028" s="344" t="s">
        <v>1314</v>
      </c>
      <c r="D1028" s="344" t="s">
        <v>1487</v>
      </c>
      <c r="E1028" s="344" t="str">
        <f>CONCATENATE(SUM('Разделы 9, 10, 11'!E11:E11),"&gt;=",SUM('Разделы 9, 10, 11'!E20:E20))</f>
        <v>0&gt;=0</v>
      </c>
    </row>
    <row r="1029" spans="1:5" ht="25.5">
      <c r="A1029" s="349">
        <f>IF((SUM('Разделы 9, 10, 11'!F11:F11)&gt;=SUM('Разделы 9, 10, 11'!F20:F20)),"","Неверно!")</f>
      </c>
      <c r="B1029" s="351" t="s">
        <v>1308</v>
      </c>
      <c r="C1029" s="344" t="s">
        <v>1315</v>
      </c>
      <c r="D1029" s="344" t="s">
        <v>1487</v>
      </c>
      <c r="E1029" s="344" t="str">
        <f>CONCATENATE(SUM('Разделы 9, 10, 11'!F11:F11),"&gt;=",SUM('Разделы 9, 10, 11'!F20:F20))</f>
        <v>0&gt;=0</v>
      </c>
    </row>
    <row r="1030" spans="1:5" ht="25.5">
      <c r="A1030" s="349">
        <f>IF((SUM('Разделы 9, 10, 11'!G11:G11)&gt;=SUM('Разделы 9, 10, 11'!G20:G20)),"","Неверно!")</f>
      </c>
      <c r="B1030" s="351" t="s">
        <v>1308</v>
      </c>
      <c r="C1030" s="344" t="s">
        <v>1316</v>
      </c>
      <c r="D1030" s="344" t="s">
        <v>1487</v>
      </c>
      <c r="E1030" s="344" t="str">
        <f>CONCATENATE(SUM('Разделы 9, 10, 11'!G11:G11),"&gt;=",SUM('Разделы 9, 10, 11'!G20:G20))</f>
        <v>0&gt;=0</v>
      </c>
    </row>
    <row r="1031" spans="1:5" ht="25.5">
      <c r="A1031" s="349">
        <f>IF((SUM('Разделы 9, 10, 11'!H11:H11)&gt;=SUM('Разделы 9, 10, 11'!H20:H20)),"","Неверно!")</f>
      </c>
      <c r="B1031" s="351" t="s">
        <v>1308</v>
      </c>
      <c r="C1031" s="344" t="s">
        <v>1317</v>
      </c>
      <c r="D1031" s="344" t="s">
        <v>1487</v>
      </c>
      <c r="E1031" s="344" t="str">
        <f>CONCATENATE(SUM('Разделы 9, 10, 11'!H11:H11),"&gt;=",SUM('Разделы 9, 10, 11'!H20:H20))</f>
        <v>0&gt;=0</v>
      </c>
    </row>
    <row r="1032" spans="1:5" ht="25.5">
      <c r="A1032" s="349">
        <f>IF((SUM('Разделы 9, 10, 11'!I11:I11)&gt;=SUM('Разделы 9, 10, 11'!I20:I20)),"","Неверно!")</f>
      </c>
      <c r="B1032" s="351" t="s">
        <v>1308</v>
      </c>
      <c r="C1032" s="344" t="s">
        <v>1318</v>
      </c>
      <c r="D1032" s="344" t="s">
        <v>1487</v>
      </c>
      <c r="E1032" s="344" t="str">
        <f>CONCATENATE(SUM('Разделы 9, 10, 11'!I11:I11),"&gt;=",SUM('Разделы 9, 10, 11'!I20:I20))</f>
        <v>0&gt;=0</v>
      </c>
    </row>
    <row r="1033" spans="1:5" ht="25.5">
      <c r="A1033" s="349">
        <f>IF((SUM('Разделы 9, 10, 11'!J11:J11)&gt;=SUM('Разделы 9, 10, 11'!J20:J20)),"","Неверно!")</f>
      </c>
      <c r="B1033" s="351" t="s">
        <v>1308</v>
      </c>
      <c r="C1033" s="344" t="s">
        <v>1319</v>
      </c>
      <c r="D1033" s="344" t="s">
        <v>1487</v>
      </c>
      <c r="E1033" s="344" t="str">
        <f>CONCATENATE(SUM('Разделы 9, 10, 11'!J11:J11),"&gt;=",SUM('Разделы 9, 10, 11'!J20:J20))</f>
        <v>0&gt;=0</v>
      </c>
    </row>
    <row r="1034" spans="1:5" ht="25.5">
      <c r="A1034" s="349">
        <f>IF((SUM('Разделы 9, 10, 11'!K11:K11)&gt;=SUM('Разделы 9, 10, 11'!K20:K20)),"","Неверно!")</f>
      </c>
      <c r="B1034" s="351" t="s">
        <v>1308</v>
      </c>
      <c r="C1034" s="344" t="s">
        <v>1320</v>
      </c>
      <c r="D1034" s="344" t="s">
        <v>1487</v>
      </c>
      <c r="E1034" s="344" t="str">
        <f>CONCATENATE(SUM('Разделы 9, 10, 11'!K11:K11),"&gt;=",SUM('Разделы 9, 10, 11'!K20:K20))</f>
        <v>0&gt;=0</v>
      </c>
    </row>
    <row r="1035" spans="1:5" ht="25.5">
      <c r="A1035" s="349">
        <f>IF((SUM('Раздел 1'!AA10:AA10)&lt;=SUM('Раздел 1'!H10:I10)),"","Неверно!")</f>
      </c>
      <c r="B1035" s="351" t="s">
        <v>1321</v>
      </c>
      <c r="C1035" s="344" t="s">
        <v>1322</v>
      </c>
      <c r="D1035" s="344" t="s">
        <v>1485</v>
      </c>
      <c r="E1035" s="344" t="str">
        <f>CONCATENATE(SUM('Раздел 1'!AA10:AA10),"&lt;=",SUM('Раздел 1'!H10:I10))</f>
        <v>0&lt;=5</v>
      </c>
    </row>
    <row r="1036" spans="1:5" ht="25.5">
      <c r="A1036" s="349">
        <f>IF((SUM('Раздел 1'!AA19:AA19)&lt;=SUM('Раздел 1'!H19:I19)),"","Неверно!")</f>
      </c>
      <c r="B1036" s="351" t="s">
        <v>1321</v>
      </c>
      <c r="C1036" s="344" t="s">
        <v>1323</v>
      </c>
      <c r="D1036" s="344" t="s">
        <v>1485</v>
      </c>
      <c r="E1036" s="344" t="str">
        <f>CONCATENATE(SUM('Раздел 1'!AA19:AA19),"&lt;=",SUM('Раздел 1'!H19:I19))</f>
        <v>0&lt;=0</v>
      </c>
    </row>
    <row r="1037" spans="1:5" ht="25.5">
      <c r="A1037" s="349">
        <f>IF((SUM('Раздел 1'!AA20:AA20)&lt;=SUM('Раздел 1'!H20:I20)),"","Неверно!")</f>
      </c>
      <c r="B1037" s="351" t="s">
        <v>1321</v>
      </c>
      <c r="C1037" s="344" t="s">
        <v>1324</v>
      </c>
      <c r="D1037" s="344" t="s">
        <v>1485</v>
      </c>
      <c r="E1037" s="344" t="str">
        <f>CONCATENATE(SUM('Раздел 1'!AA20:AA20),"&lt;=",SUM('Раздел 1'!H20:I20))</f>
        <v>0&lt;=0</v>
      </c>
    </row>
    <row r="1038" spans="1:5" ht="25.5">
      <c r="A1038" s="349">
        <f>IF((SUM('Раздел 1'!AA21:AA21)&lt;=SUM('Раздел 1'!H21:I21)),"","Неверно!")</f>
      </c>
      <c r="B1038" s="351" t="s">
        <v>1321</v>
      </c>
      <c r="C1038" s="344" t="s">
        <v>1325</v>
      </c>
      <c r="D1038" s="344" t="s">
        <v>1485</v>
      </c>
      <c r="E1038" s="344" t="str">
        <f>CONCATENATE(SUM('Раздел 1'!AA21:AA21),"&lt;=",SUM('Раздел 1'!H21:I21))</f>
        <v>0&lt;=0</v>
      </c>
    </row>
    <row r="1039" spans="1:5" ht="25.5">
      <c r="A1039" s="349">
        <f>IF((SUM('Раздел 1'!AA22:AA22)&lt;=SUM('Раздел 1'!H22:I22)),"","Неверно!")</f>
      </c>
      <c r="B1039" s="351" t="s">
        <v>1321</v>
      </c>
      <c r="C1039" s="344" t="s">
        <v>1326</v>
      </c>
      <c r="D1039" s="344" t="s">
        <v>1485</v>
      </c>
      <c r="E1039" s="344" t="str">
        <f>CONCATENATE(SUM('Раздел 1'!AA22:AA22),"&lt;=",SUM('Раздел 1'!H22:I22))</f>
        <v>0&lt;=0</v>
      </c>
    </row>
    <row r="1040" spans="1:5" ht="25.5">
      <c r="A1040" s="349">
        <f>IF((SUM('Раздел 1'!AA23:AA23)&lt;=SUM('Раздел 1'!H23:I23)),"","Неверно!")</f>
      </c>
      <c r="B1040" s="351" t="s">
        <v>1321</v>
      </c>
      <c r="C1040" s="344" t="s">
        <v>1327</v>
      </c>
      <c r="D1040" s="344" t="s">
        <v>1485</v>
      </c>
      <c r="E1040" s="344" t="str">
        <f>CONCATENATE(SUM('Раздел 1'!AA23:AA23),"&lt;=",SUM('Раздел 1'!H23:I23))</f>
        <v>0&lt;=0</v>
      </c>
    </row>
    <row r="1041" spans="1:5" ht="25.5">
      <c r="A1041" s="349">
        <f>IF((SUM('Раздел 1'!AA24:AA24)&lt;=SUM('Раздел 1'!H24:I24)),"","Неверно!")</f>
      </c>
      <c r="B1041" s="351" t="s">
        <v>1321</v>
      </c>
      <c r="C1041" s="344" t="s">
        <v>1328</v>
      </c>
      <c r="D1041" s="344" t="s">
        <v>1485</v>
      </c>
      <c r="E1041" s="344" t="str">
        <f>CONCATENATE(SUM('Раздел 1'!AA24:AA24),"&lt;=",SUM('Раздел 1'!H24:I24))</f>
        <v>0&lt;=0</v>
      </c>
    </row>
    <row r="1042" spans="1:5" ht="25.5">
      <c r="A1042" s="349">
        <f>IF((SUM('Раздел 1'!AA25:AA25)&lt;=SUM('Раздел 1'!H25:I25)),"","Неверно!")</f>
      </c>
      <c r="B1042" s="351" t="s">
        <v>1321</v>
      </c>
      <c r="C1042" s="344" t="s">
        <v>1329</v>
      </c>
      <c r="D1042" s="344" t="s">
        <v>1485</v>
      </c>
      <c r="E1042" s="344" t="str">
        <f>CONCATENATE(SUM('Раздел 1'!AA25:AA25),"&lt;=",SUM('Раздел 1'!H25:I25))</f>
        <v>0&lt;=0</v>
      </c>
    </row>
    <row r="1043" spans="1:5" ht="25.5">
      <c r="A1043" s="349">
        <f>IF((SUM('Раздел 1'!AA26:AA26)&lt;=SUM('Раздел 1'!H26:I26)),"","Неверно!")</f>
      </c>
      <c r="B1043" s="351" t="s">
        <v>1321</v>
      </c>
      <c r="C1043" s="344" t="s">
        <v>1330</v>
      </c>
      <c r="D1043" s="344" t="s">
        <v>1485</v>
      </c>
      <c r="E1043" s="344" t="str">
        <f>CONCATENATE(SUM('Раздел 1'!AA26:AA26),"&lt;=",SUM('Раздел 1'!H26:I26))</f>
        <v>0&lt;=0</v>
      </c>
    </row>
    <row r="1044" spans="1:5" ht="25.5">
      <c r="A1044" s="349">
        <f>IF((SUM('Раздел 1'!AA27:AA27)&lt;=SUM('Раздел 1'!H27:I27)),"","Неверно!")</f>
      </c>
      <c r="B1044" s="351" t="s">
        <v>1321</v>
      </c>
      <c r="C1044" s="344" t="s">
        <v>1331</v>
      </c>
      <c r="D1044" s="344" t="s">
        <v>1485</v>
      </c>
      <c r="E1044" s="344" t="str">
        <f>CONCATENATE(SUM('Раздел 1'!AA27:AA27),"&lt;=",SUM('Раздел 1'!H27:I27))</f>
        <v>0&lt;=0</v>
      </c>
    </row>
    <row r="1045" spans="1:5" ht="25.5">
      <c r="A1045" s="349">
        <f>IF((SUM('Раздел 1'!AA28:AA28)&lt;=SUM('Раздел 1'!H28:I28)),"","Неверно!")</f>
      </c>
      <c r="B1045" s="351" t="s">
        <v>1321</v>
      </c>
      <c r="C1045" s="344" t="s">
        <v>1332</v>
      </c>
      <c r="D1045" s="344" t="s">
        <v>1485</v>
      </c>
      <c r="E1045" s="344" t="str">
        <f>CONCATENATE(SUM('Раздел 1'!AA28:AA28),"&lt;=",SUM('Раздел 1'!H28:I28))</f>
        <v>0&lt;=1</v>
      </c>
    </row>
    <row r="1046" spans="1:5" ht="25.5">
      <c r="A1046" s="349">
        <f>IF((SUM('Раздел 1'!AA11:AA11)&lt;=SUM('Раздел 1'!H11:I11)),"","Неверно!")</f>
      </c>
      <c r="B1046" s="351" t="s">
        <v>1321</v>
      </c>
      <c r="C1046" s="344" t="s">
        <v>1333</v>
      </c>
      <c r="D1046" s="344" t="s">
        <v>1485</v>
      </c>
      <c r="E1046" s="344" t="str">
        <f>CONCATENATE(SUM('Раздел 1'!AA11:AA11),"&lt;=",SUM('Раздел 1'!H11:I11))</f>
        <v>0&lt;=0</v>
      </c>
    </row>
    <row r="1047" spans="1:5" ht="25.5">
      <c r="A1047" s="349">
        <f>IF((SUM('Раздел 1'!AA29:AA29)&lt;=SUM('Раздел 1'!H29:I29)),"","Неверно!")</f>
      </c>
      <c r="B1047" s="351" t="s">
        <v>1321</v>
      </c>
      <c r="C1047" s="344" t="s">
        <v>1334</v>
      </c>
      <c r="D1047" s="344" t="s">
        <v>1485</v>
      </c>
      <c r="E1047" s="344" t="str">
        <f>CONCATENATE(SUM('Раздел 1'!AA29:AA29),"&lt;=",SUM('Раздел 1'!H29:I29))</f>
        <v>0&lt;=0</v>
      </c>
    </row>
    <row r="1048" spans="1:5" ht="25.5">
      <c r="A1048" s="349">
        <f>IF((SUM('Раздел 1'!AA30:AA30)&lt;=SUM('Раздел 1'!H30:I30)),"","Неверно!")</f>
      </c>
      <c r="B1048" s="351" t="s">
        <v>1321</v>
      </c>
      <c r="C1048" s="344" t="s">
        <v>1335</v>
      </c>
      <c r="D1048" s="344" t="s">
        <v>1485</v>
      </c>
      <c r="E1048" s="344" t="str">
        <f>CONCATENATE(SUM('Раздел 1'!AA30:AA30),"&lt;=",SUM('Раздел 1'!H30:I30))</f>
        <v>0&lt;=0</v>
      </c>
    </row>
    <row r="1049" spans="1:5" ht="25.5">
      <c r="A1049" s="349">
        <f>IF((SUM('Раздел 1'!AA31:AA31)&lt;=SUM('Раздел 1'!H31:I31)),"","Неверно!")</f>
      </c>
      <c r="B1049" s="351" t="s">
        <v>1321</v>
      </c>
      <c r="C1049" s="344" t="s">
        <v>1336</v>
      </c>
      <c r="D1049" s="344" t="s">
        <v>1485</v>
      </c>
      <c r="E1049" s="344" t="str">
        <f>CONCATENATE(SUM('Раздел 1'!AA31:AA31),"&lt;=",SUM('Раздел 1'!H31:I31))</f>
        <v>0&lt;=0</v>
      </c>
    </row>
    <row r="1050" spans="1:5" ht="25.5">
      <c r="A1050" s="349">
        <f>IF((SUM('Раздел 1'!AA32:AA32)&lt;=SUM('Раздел 1'!H32:I32)),"","Неверно!")</f>
      </c>
      <c r="B1050" s="351" t="s">
        <v>1321</v>
      </c>
      <c r="C1050" s="344" t="s">
        <v>1337</v>
      </c>
      <c r="D1050" s="344" t="s">
        <v>1485</v>
      </c>
      <c r="E1050" s="344" t="str">
        <f>CONCATENATE(SUM('Раздел 1'!AA32:AA32),"&lt;=",SUM('Раздел 1'!H32:I32))</f>
        <v>0&lt;=0</v>
      </c>
    </row>
    <row r="1051" spans="1:5" ht="25.5">
      <c r="A1051" s="349">
        <f>IF((SUM('Раздел 1'!AA33:AA33)&lt;=SUM('Раздел 1'!H33:I33)),"","Неверно!")</f>
      </c>
      <c r="B1051" s="351" t="s">
        <v>1321</v>
      </c>
      <c r="C1051" s="344" t="s">
        <v>1338</v>
      </c>
      <c r="D1051" s="344" t="s">
        <v>1485</v>
      </c>
      <c r="E1051" s="344" t="str">
        <f>CONCATENATE(SUM('Раздел 1'!AA33:AA33),"&lt;=",SUM('Раздел 1'!H33:I33))</f>
        <v>0&lt;=0</v>
      </c>
    </row>
    <row r="1052" spans="1:5" ht="25.5">
      <c r="A1052" s="349">
        <f>IF((SUM('Раздел 1'!AA34:AA34)&lt;=SUM('Раздел 1'!H34:I34)),"","Неверно!")</f>
      </c>
      <c r="B1052" s="351" t="s">
        <v>1321</v>
      </c>
      <c r="C1052" s="344" t="s">
        <v>1339</v>
      </c>
      <c r="D1052" s="344" t="s">
        <v>1485</v>
      </c>
      <c r="E1052" s="344" t="str">
        <f>CONCATENATE(SUM('Раздел 1'!AA34:AA34),"&lt;=",SUM('Раздел 1'!H34:I34))</f>
        <v>0&lt;=0</v>
      </c>
    </row>
    <row r="1053" spans="1:5" ht="25.5">
      <c r="A1053" s="349">
        <f>IF((SUM('Раздел 1'!AA35:AA35)&lt;=SUM('Раздел 1'!H35:I35)),"","Неверно!")</f>
      </c>
      <c r="B1053" s="351" t="s">
        <v>1321</v>
      </c>
      <c r="C1053" s="344" t="s">
        <v>1340</v>
      </c>
      <c r="D1053" s="344" t="s">
        <v>1485</v>
      </c>
      <c r="E1053" s="344" t="str">
        <f>CONCATENATE(SUM('Раздел 1'!AA35:AA35),"&lt;=",SUM('Раздел 1'!H35:I35))</f>
        <v>0&lt;=0</v>
      </c>
    </row>
    <row r="1054" spans="1:5" ht="25.5">
      <c r="A1054" s="349">
        <f>IF((SUM('Раздел 1'!AA36:AA36)&lt;=SUM('Раздел 1'!H36:I36)),"","Неверно!")</f>
      </c>
      <c r="B1054" s="351" t="s">
        <v>1321</v>
      </c>
      <c r="C1054" s="344" t="s">
        <v>1341</v>
      </c>
      <c r="D1054" s="344" t="s">
        <v>1485</v>
      </c>
      <c r="E1054" s="344" t="str">
        <f>CONCATENATE(SUM('Раздел 1'!AA36:AA36),"&lt;=",SUM('Раздел 1'!H36:I36))</f>
        <v>0&lt;=0</v>
      </c>
    </row>
    <row r="1055" spans="1:5" ht="25.5">
      <c r="A1055" s="349">
        <f>IF((SUM('Раздел 1'!AA37:AA37)&lt;=SUM('Раздел 1'!H37:I37)),"","Неверно!")</f>
      </c>
      <c r="B1055" s="351" t="s">
        <v>1321</v>
      </c>
      <c r="C1055" s="344" t="s">
        <v>1342</v>
      </c>
      <c r="D1055" s="344" t="s">
        <v>1485</v>
      </c>
      <c r="E1055" s="344" t="str">
        <f>CONCATENATE(SUM('Раздел 1'!AA37:AA37),"&lt;=",SUM('Раздел 1'!H37:I37))</f>
        <v>0&lt;=0</v>
      </c>
    </row>
    <row r="1056" spans="1:5" ht="25.5">
      <c r="A1056" s="349">
        <f>IF((SUM('Раздел 1'!AA38:AA38)&lt;=SUM('Раздел 1'!H38:I38)),"","Неверно!")</f>
      </c>
      <c r="B1056" s="351" t="s">
        <v>1321</v>
      </c>
      <c r="C1056" s="344" t="s">
        <v>1343</v>
      </c>
      <c r="D1056" s="344" t="s">
        <v>1485</v>
      </c>
      <c r="E1056" s="344" t="str">
        <f>CONCATENATE(SUM('Раздел 1'!AA38:AA38),"&lt;=",SUM('Раздел 1'!H38:I38))</f>
        <v>0&lt;=0</v>
      </c>
    </row>
    <row r="1057" spans="1:5" ht="25.5">
      <c r="A1057" s="349">
        <f>IF((SUM('Раздел 1'!AA12:AA12)&lt;=SUM('Раздел 1'!H12:I12)),"","Неверно!")</f>
      </c>
      <c r="B1057" s="351" t="s">
        <v>1321</v>
      </c>
      <c r="C1057" s="344" t="s">
        <v>1344</v>
      </c>
      <c r="D1057" s="344" t="s">
        <v>1485</v>
      </c>
      <c r="E1057" s="344" t="str">
        <f>CONCATENATE(SUM('Раздел 1'!AA12:AA12),"&lt;=",SUM('Раздел 1'!H12:I12))</f>
        <v>0&lt;=0</v>
      </c>
    </row>
    <row r="1058" spans="1:5" ht="25.5">
      <c r="A1058" s="349">
        <f>IF((SUM('Раздел 1'!AA39:AA39)&lt;=SUM('Раздел 1'!H39:I39)),"","Неверно!")</f>
      </c>
      <c r="B1058" s="351" t="s">
        <v>1321</v>
      </c>
      <c r="C1058" s="344" t="s">
        <v>1345</v>
      </c>
      <c r="D1058" s="344" t="s">
        <v>1485</v>
      </c>
      <c r="E1058" s="344" t="str">
        <f>CONCATENATE(SUM('Раздел 1'!AA39:AA39),"&lt;=",SUM('Раздел 1'!H39:I39))</f>
        <v>0&lt;=0</v>
      </c>
    </row>
    <row r="1059" spans="1:5" ht="25.5">
      <c r="A1059" s="349">
        <f>IF((SUM('Раздел 1'!AA40:AA40)&lt;=SUM('Раздел 1'!H40:I40)),"","Неверно!")</f>
      </c>
      <c r="B1059" s="351" t="s">
        <v>1321</v>
      </c>
      <c r="C1059" s="344" t="s">
        <v>1346</v>
      </c>
      <c r="D1059" s="344" t="s">
        <v>1485</v>
      </c>
      <c r="E1059" s="344" t="str">
        <f>CONCATENATE(SUM('Раздел 1'!AA40:AA40),"&lt;=",SUM('Раздел 1'!H40:I40))</f>
        <v>0&lt;=0</v>
      </c>
    </row>
    <row r="1060" spans="1:5" ht="25.5">
      <c r="A1060" s="349">
        <f>IF((SUM('Раздел 1'!AA41:AA41)&lt;=SUM('Раздел 1'!H41:I41)),"","Неверно!")</f>
      </c>
      <c r="B1060" s="351" t="s">
        <v>1321</v>
      </c>
      <c r="C1060" s="344" t="s">
        <v>1347</v>
      </c>
      <c r="D1060" s="344" t="s">
        <v>1485</v>
      </c>
      <c r="E1060" s="344" t="str">
        <f>CONCATENATE(SUM('Раздел 1'!AA41:AA41),"&lt;=",SUM('Раздел 1'!H41:I41))</f>
        <v>0&lt;=0</v>
      </c>
    </row>
    <row r="1061" spans="1:5" ht="25.5">
      <c r="A1061" s="349">
        <f>IF((SUM('Раздел 1'!AA42:AA42)&lt;=SUM('Раздел 1'!H42:I42)),"","Неверно!")</f>
      </c>
      <c r="B1061" s="351" t="s">
        <v>1321</v>
      </c>
      <c r="C1061" s="344" t="s">
        <v>1348</v>
      </c>
      <c r="D1061" s="344" t="s">
        <v>1485</v>
      </c>
      <c r="E1061" s="344" t="str">
        <f>CONCATENATE(SUM('Раздел 1'!AA42:AA42),"&lt;=",SUM('Раздел 1'!H42:I42))</f>
        <v>0&lt;=0</v>
      </c>
    </row>
    <row r="1062" spans="1:5" ht="25.5">
      <c r="A1062" s="349">
        <f>IF((SUM('Раздел 1'!AA43:AA43)&lt;=SUM('Раздел 1'!H43:I43)),"","Неверно!")</f>
      </c>
      <c r="B1062" s="351" t="s">
        <v>1321</v>
      </c>
      <c r="C1062" s="344" t="s">
        <v>1349</v>
      </c>
      <c r="D1062" s="344" t="s">
        <v>1485</v>
      </c>
      <c r="E1062" s="344" t="str">
        <f>CONCATENATE(SUM('Раздел 1'!AA43:AA43),"&lt;=",SUM('Раздел 1'!H43:I43))</f>
        <v>0&lt;=0</v>
      </c>
    </row>
    <row r="1063" spans="1:5" ht="25.5">
      <c r="A1063" s="349">
        <f>IF((SUM('Раздел 1'!AA44:AA44)&lt;=SUM('Раздел 1'!H44:I44)),"","Неверно!")</f>
      </c>
      <c r="B1063" s="351" t="s">
        <v>1321</v>
      </c>
      <c r="C1063" s="344" t="s">
        <v>1350</v>
      </c>
      <c r="D1063" s="344" t="s">
        <v>1485</v>
      </c>
      <c r="E1063" s="344" t="str">
        <f>CONCATENATE(SUM('Раздел 1'!AA44:AA44),"&lt;=",SUM('Раздел 1'!H44:I44))</f>
        <v>0&lt;=6</v>
      </c>
    </row>
    <row r="1064" spans="1:5" ht="25.5">
      <c r="A1064" s="349">
        <f>IF((SUM('Раздел 1'!AA45:AA45)&lt;=SUM('Раздел 1'!H45:I45)),"","Неверно!")</f>
      </c>
      <c r="B1064" s="351" t="s">
        <v>1321</v>
      </c>
      <c r="C1064" s="344" t="s">
        <v>1351</v>
      </c>
      <c r="D1064" s="344" t="s">
        <v>1485</v>
      </c>
      <c r="E1064" s="344" t="str">
        <f>CONCATENATE(SUM('Раздел 1'!AA45:AA45),"&lt;=",SUM('Раздел 1'!H45:I45))</f>
        <v>0&lt;=0</v>
      </c>
    </row>
    <row r="1065" spans="1:5" ht="25.5">
      <c r="A1065" s="349">
        <f>IF((SUM('Раздел 1'!AA46:AA46)&lt;=SUM('Раздел 1'!H46:I46)),"","Неверно!")</f>
      </c>
      <c r="B1065" s="351" t="s">
        <v>1321</v>
      </c>
      <c r="C1065" s="344" t="s">
        <v>1352</v>
      </c>
      <c r="D1065" s="344" t="s">
        <v>1485</v>
      </c>
      <c r="E1065" s="344" t="str">
        <f>CONCATENATE(SUM('Раздел 1'!AA46:AA46),"&lt;=",SUM('Раздел 1'!H46:I46))</f>
        <v>0&lt;=0</v>
      </c>
    </row>
    <row r="1066" spans="1:5" ht="25.5">
      <c r="A1066" s="349">
        <f>IF((SUM('Раздел 1'!AA47:AA47)&lt;=SUM('Раздел 1'!H47:I47)),"","Неверно!")</f>
      </c>
      <c r="B1066" s="351" t="s">
        <v>1321</v>
      </c>
      <c r="C1066" s="344" t="s">
        <v>1353</v>
      </c>
      <c r="D1066" s="344" t="s">
        <v>1485</v>
      </c>
      <c r="E1066" s="344" t="str">
        <f>CONCATENATE(SUM('Раздел 1'!AA47:AA47),"&lt;=",SUM('Раздел 1'!H47:I47))</f>
        <v>0&lt;=0</v>
      </c>
    </row>
    <row r="1067" spans="1:5" ht="25.5">
      <c r="A1067" s="349">
        <f>IF((SUM('Раздел 1'!AA48:AA48)&lt;=SUM('Раздел 1'!H48:I48)),"","Неверно!")</f>
      </c>
      <c r="B1067" s="351" t="s">
        <v>1321</v>
      </c>
      <c r="C1067" s="344" t="s">
        <v>1354</v>
      </c>
      <c r="D1067" s="344" t="s">
        <v>1485</v>
      </c>
      <c r="E1067" s="344" t="str">
        <f>CONCATENATE(SUM('Раздел 1'!AA48:AA48),"&lt;=",SUM('Раздел 1'!H48:I48))</f>
        <v>0&lt;=6</v>
      </c>
    </row>
    <row r="1068" spans="1:5" ht="25.5">
      <c r="A1068" s="349">
        <f>IF((SUM('Раздел 1'!AA13:AA13)&lt;=SUM('Раздел 1'!H13:I13)),"","Неверно!")</f>
      </c>
      <c r="B1068" s="351" t="s">
        <v>1321</v>
      </c>
      <c r="C1068" s="344" t="s">
        <v>1355</v>
      </c>
      <c r="D1068" s="344" t="s">
        <v>1485</v>
      </c>
      <c r="E1068" s="344" t="str">
        <f>CONCATENATE(SUM('Раздел 1'!AA13:AA13),"&lt;=",SUM('Раздел 1'!H13:I13))</f>
        <v>0&lt;=0</v>
      </c>
    </row>
    <row r="1069" spans="1:5" ht="25.5">
      <c r="A1069" s="349">
        <f>IF((SUM('Раздел 1'!AA49:AA49)&lt;=SUM('Раздел 1'!H49:I49)),"","Неверно!")</f>
      </c>
      <c r="B1069" s="351" t="s">
        <v>1321</v>
      </c>
      <c r="C1069" s="344" t="s">
        <v>1356</v>
      </c>
      <c r="D1069" s="344" t="s">
        <v>1485</v>
      </c>
      <c r="E1069" s="344" t="str">
        <f>CONCATENATE(SUM('Раздел 1'!AA49:AA49),"&lt;=",SUM('Раздел 1'!H49:I49))</f>
        <v>0&lt;=0</v>
      </c>
    </row>
    <row r="1070" spans="1:5" ht="25.5">
      <c r="A1070" s="349">
        <f>IF((SUM('Раздел 1'!AA50:AA50)&lt;=SUM('Раздел 1'!H50:I50)),"","Неверно!")</f>
      </c>
      <c r="B1070" s="351" t="s">
        <v>1321</v>
      </c>
      <c r="C1070" s="344" t="s">
        <v>1357</v>
      </c>
      <c r="D1070" s="344" t="s">
        <v>1485</v>
      </c>
      <c r="E1070" s="344" t="str">
        <f>CONCATENATE(SUM('Раздел 1'!AA50:AA50),"&lt;=",SUM('Раздел 1'!H50:I50))</f>
        <v>0&lt;=4</v>
      </c>
    </row>
    <row r="1071" spans="1:5" ht="25.5">
      <c r="A1071" s="349">
        <f>IF((SUM('Раздел 1'!AA51:AA51)&lt;=SUM('Раздел 1'!H51:I51)),"","Неверно!")</f>
      </c>
      <c r="B1071" s="351" t="s">
        <v>1321</v>
      </c>
      <c r="C1071" s="344" t="s">
        <v>1358</v>
      </c>
      <c r="D1071" s="344" t="s">
        <v>1485</v>
      </c>
      <c r="E1071" s="344" t="str">
        <f>CONCATENATE(SUM('Раздел 1'!AA51:AA51),"&lt;=",SUM('Раздел 1'!H51:I51))</f>
        <v>0&lt;=1</v>
      </c>
    </row>
    <row r="1072" spans="1:5" ht="25.5">
      <c r="A1072" s="349">
        <f>IF((SUM('Раздел 1'!AA52:AA52)&lt;=SUM('Раздел 1'!H52:I52)),"","Неверно!")</f>
      </c>
      <c r="B1072" s="351" t="s">
        <v>1321</v>
      </c>
      <c r="C1072" s="344" t="s">
        <v>1359</v>
      </c>
      <c r="D1072" s="344" t="s">
        <v>1485</v>
      </c>
      <c r="E1072" s="344" t="str">
        <f>CONCATENATE(SUM('Раздел 1'!AA52:AA52),"&lt;=",SUM('Раздел 1'!H52:I52))</f>
        <v>0&lt;=1</v>
      </c>
    </row>
    <row r="1073" spans="1:5" ht="25.5">
      <c r="A1073" s="349">
        <f>IF((SUM('Раздел 1'!AA53:AA53)&lt;=SUM('Раздел 1'!H53:I53)),"","Неверно!")</f>
      </c>
      <c r="B1073" s="351" t="s">
        <v>1321</v>
      </c>
      <c r="C1073" s="344" t="s">
        <v>1360</v>
      </c>
      <c r="D1073" s="344" t="s">
        <v>1485</v>
      </c>
      <c r="E1073" s="344" t="str">
        <f>CONCATENATE(SUM('Раздел 1'!AA53:AA53),"&lt;=",SUM('Раздел 1'!H53:I53))</f>
        <v>0&lt;=6</v>
      </c>
    </row>
    <row r="1074" spans="1:5" ht="25.5">
      <c r="A1074" s="349">
        <f>IF((SUM('Раздел 1'!AA54:AA54)&lt;=SUM('Раздел 1'!H54:I54)),"","Неверно!")</f>
      </c>
      <c r="B1074" s="351" t="s">
        <v>1321</v>
      </c>
      <c r="C1074" s="344" t="s">
        <v>1361</v>
      </c>
      <c r="D1074" s="344" t="s">
        <v>1485</v>
      </c>
      <c r="E1074" s="344" t="str">
        <f>CONCATENATE(SUM('Раздел 1'!AA54:AA54),"&lt;=",SUM('Раздел 1'!H54:I54))</f>
        <v>0&lt;=0</v>
      </c>
    </row>
    <row r="1075" spans="1:5" ht="25.5">
      <c r="A1075" s="349">
        <f>IF((SUM('Раздел 1'!AA55:AA55)&lt;=SUM('Раздел 1'!H55:I55)),"","Неверно!")</f>
      </c>
      <c r="B1075" s="351" t="s">
        <v>1321</v>
      </c>
      <c r="C1075" s="344" t="s">
        <v>1362</v>
      </c>
      <c r="D1075" s="344" t="s">
        <v>1485</v>
      </c>
      <c r="E1075" s="344" t="str">
        <f>CONCATENATE(SUM('Раздел 1'!AA55:AA55),"&lt;=",SUM('Раздел 1'!H55:I55))</f>
        <v>0&lt;=0</v>
      </c>
    </row>
    <row r="1076" spans="1:5" ht="25.5">
      <c r="A1076" s="349">
        <f>IF((SUM('Раздел 1'!AA56:AA56)&lt;=SUM('Раздел 1'!H56:I56)),"","Неверно!")</f>
      </c>
      <c r="B1076" s="351" t="s">
        <v>1321</v>
      </c>
      <c r="C1076" s="344" t="s">
        <v>1363</v>
      </c>
      <c r="D1076" s="344" t="s">
        <v>1485</v>
      </c>
      <c r="E1076" s="344" t="str">
        <f>CONCATENATE(SUM('Раздел 1'!AA56:AA56),"&lt;=",SUM('Раздел 1'!H56:I56))</f>
        <v>0&lt;=0</v>
      </c>
    </row>
    <row r="1077" spans="1:5" ht="25.5">
      <c r="A1077" s="349">
        <f>IF((SUM('Раздел 1'!AA14:AA14)&lt;=SUM('Раздел 1'!H14:I14)),"","Неверно!")</f>
      </c>
      <c r="B1077" s="351" t="s">
        <v>1321</v>
      </c>
      <c r="C1077" s="344" t="s">
        <v>1364</v>
      </c>
      <c r="D1077" s="344" t="s">
        <v>1485</v>
      </c>
      <c r="E1077" s="344" t="str">
        <f>CONCATENATE(SUM('Раздел 1'!AA14:AA14),"&lt;=",SUM('Раздел 1'!H14:I14))</f>
        <v>0&lt;=0</v>
      </c>
    </row>
    <row r="1078" spans="1:5" ht="25.5">
      <c r="A1078" s="349">
        <f>IF((SUM('Раздел 1'!AA15:AA15)&lt;=SUM('Раздел 1'!H15:I15)),"","Неверно!")</f>
      </c>
      <c r="B1078" s="351" t="s">
        <v>1321</v>
      </c>
      <c r="C1078" s="344" t="s">
        <v>1365</v>
      </c>
      <c r="D1078" s="344" t="s">
        <v>1485</v>
      </c>
      <c r="E1078" s="344" t="str">
        <f>CONCATENATE(SUM('Раздел 1'!AA15:AA15),"&lt;=",SUM('Раздел 1'!H15:I15))</f>
        <v>0&lt;=0</v>
      </c>
    </row>
    <row r="1079" spans="1:5" ht="25.5">
      <c r="A1079" s="349">
        <f>IF((SUM('Раздел 1'!AA16:AA16)&lt;=SUM('Раздел 1'!H16:I16)),"","Неверно!")</f>
      </c>
      <c r="B1079" s="351" t="s">
        <v>1321</v>
      </c>
      <c r="C1079" s="344" t="s">
        <v>1366</v>
      </c>
      <c r="D1079" s="344" t="s">
        <v>1485</v>
      </c>
      <c r="E1079" s="344" t="str">
        <f>CONCATENATE(SUM('Раздел 1'!AA16:AA16),"&lt;=",SUM('Раздел 1'!H16:I16))</f>
        <v>0&lt;=0</v>
      </c>
    </row>
    <row r="1080" spans="1:5" ht="25.5">
      <c r="A1080" s="349">
        <f>IF((SUM('Раздел 1'!AA17:AA17)&lt;=SUM('Раздел 1'!H17:I17)),"","Неверно!")</f>
      </c>
      <c r="B1080" s="351" t="s">
        <v>1321</v>
      </c>
      <c r="C1080" s="344" t="s">
        <v>1367</v>
      </c>
      <c r="D1080" s="344" t="s">
        <v>1485</v>
      </c>
      <c r="E1080" s="344" t="str">
        <f>CONCATENATE(SUM('Раздел 1'!AA17:AA17),"&lt;=",SUM('Раздел 1'!H17:I17))</f>
        <v>0&lt;=0</v>
      </c>
    </row>
    <row r="1081" spans="1:5" ht="25.5">
      <c r="A1081" s="349">
        <f>IF((SUM('Раздел 1'!AA18:AA18)&lt;=SUM('Раздел 1'!H18:I18)),"","Неверно!")</f>
      </c>
      <c r="B1081" s="351" t="s">
        <v>1321</v>
      </c>
      <c r="C1081" s="344" t="s">
        <v>1368</v>
      </c>
      <c r="D1081" s="344" t="s">
        <v>1485</v>
      </c>
      <c r="E1081" s="344" t="str">
        <f>CONCATENATE(SUM('Раздел 1'!AA18:AA18),"&lt;=",SUM('Раздел 1'!H18:I18))</f>
        <v>0&lt;=0</v>
      </c>
    </row>
    <row r="1082" spans="1:5" ht="38.25">
      <c r="A1082" s="349">
        <f>IF((SUM('Раздел 1'!F10:G10)=SUM('Раздел 1'!M10:M10)+SUM('Раздел 1'!O10:O10)),"","Неверно!")</f>
      </c>
      <c r="B1082" s="351" t="s">
        <v>1369</v>
      </c>
      <c r="C1082" s="344" t="s">
        <v>1370</v>
      </c>
      <c r="D1082" s="344" t="s">
        <v>1422</v>
      </c>
      <c r="E1082" s="344" t="str">
        <f>CONCATENATE(SUM('Раздел 1'!F10:G10),"=",SUM('Раздел 1'!M10:M10),"+",SUM('Раздел 1'!O10:O10))</f>
        <v>5=5+0</v>
      </c>
    </row>
    <row r="1083" spans="1:5" ht="38.25">
      <c r="A1083" s="349">
        <f>IF((SUM('Раздел 1'!F19:G19)=SUM('Раздел 1'!M19:M19)+SUM('Раздел 1'!O19:O19)),"","Неверно!")</f>
      </c>
      <c r="B1083" s="351" t="s">
        <v>1369</v>
      </c>
      <c r="C1083" s="344" t="s">
        <v>1371</v>
      </c>
      <c r="D1083" s="344" t="s">
        <v>1422</v>
      </c>
      <c r="E1083" s="344" t="str">
        <f>CONCATENATE(SUM('Раздел 1'!F19:G19),"=",SUM('Раздел 1'!M19:M19),"+",SUM('Раздел 1'!O19:O19))</f>
        <v>0=0+0</v>
      </c>
    </row>
    <row r="1084" spans="1:5" ht="38.25">
      <c r="A1084" s="349">
        <f>IF((SUM('Раздел 1'!F20:G20)=SUM('Раздел 1'!M20:M20)+SUM('Раздел 1'!O20:O20)),"","Неверно!")</f>
      </c>
      <c r="B1084" s="351" t="s">
        <v>1369</v>
      </c>
      <c r="C1084" s="344" t="s">
        <v>1372</v>
      </c>
      <c r="D1084" s="344" t="s">
        <v>1422</v>
      </c>
      <c r="E1084" s="344" t="str">
        <f>CONCATENATE(SUM('Раздел 1'!F20:G20),"=",SUM('Раздел 1'!M20:M20),"+",SUM('Раздел 1'!O20:O20))</f>
        <v>0=0+0</v>
      </c>
    </row>
    <row r="1085" spans="1:5" ht="38.25">
      <c r="A1085" s="349">
        <f>IF((SUM('Раздел 1'!F21:G21)=SUM('Раздел 1'!M21:M21)+SUM('Раздел 1'!O21:O21)),"","Неверно!")</f>
      </c>
      <c r="B1085" s="351" t="s">
        <v>1369</v>
      </c>
      <c r="C1085" s="344" t="s">
        <v>1373</v>
      </c>
      <c r="D1085" s="344" t="s">
        <v>1422</v>
      </c>
      <c r="E1085" s="344" t="str">
        <f>CONCATENATE(SUM('Раздел 1'!F21:G21),"=",SUM('Раздел 1'!M21:M21),"+",SUM('Раздел 1'!O21:O21))</f>
        <v>0=0+0</v>
      </c>
    </row>
    <row r="1086" spans="1:5" ht="38.25">
      <c r="A1086" s="349">
        <f>IF((SUM('Раздел 1'!F22:G22)=SUM('Раздел 1'!M22:M22)+SUM('Раздел 1'!O22:O22)),"","Неверно!")</f>
      </c>
      <c r="B1086" s="351" t="s">
        <v>1369</v>
      </c>
      <c r="C1086" s="344" t="s">
        <v>1374</v>
      </c>
      <c r="D1086" s="344" t="s">
        <v>1422</v>
      </c>
      <c r="E1086" s="344" t="str">
        <f>CONCATENATE(SUM('Раздел 1'!F22:G22),"=",SUM('Раздел 1'!M22:M22),"+",SUM('Раздел 1'!O22:O22))</f>
        <v>0=0+0</v>
      </c>
    </row>
    <row r="1087" spans="1:5" ht="38.25">
      <c r="A1087" s="349">
        <f>IF((SUM('Раздел 1'!F23:G23)=SUM('Раздел 1'!M23:M23)+SUM('Раздел 1'!O23:O23)),"","Неверно!")</f>
      </c>
      <c r="B1087" s="351" t="s">
        <v>1369</v>
      </c>
      <c r="C1087" s="344" t="s">
        <v>1375</v>
      </c>
      <c r="D1087" s="344" t="s">
        <v>1422</v>
      </c>
      <c r="E1087" s="344" t="str">
        <f>CONCATENATE(SUM('Раздел 1'!F23:G23),"=",SUM('Раздел 1'!M23:M23),"+",SUM('Раздел 1'!O23:O23))</f>
        <v>0=0+0</v>
      </c>
    </row>
    <row r="1088" spans="1:5" ht="38.25">
      <c r="A1088" s="349">
        <f>IF((SUM('Раздел 1'!F24:G24)=SUM('Раздел 1'!M24:M24)+SUM('Раздел 1'!O24:O24)),"","Неверно!")</f>
      </c>
      <c r="B1088" s="351" t="s">
        <v>1369</v>
      </c>
      <c r="C1088" s="344" t="s">
        <v>1376</v>
      </c>
      <c r="D1088" s="344" t="s">
        <v>1422</v>
      </c>
      <c r="E1088" s="344" t="str">
        <f>CONCATENATE(SUM('Раздел 1'!F24:G24),"=",SUM('Раздел 1'!M24:M24),"+",SUM('Раздел 1'!O24:O24))</f>
        <v>0=0+0</v>
      </c>
    </row>
    <row r="1089" spans="1:5" ht="38.25">
      <c r="A1089" s="349">
        <f>IF((SUM('Раздел 1'!F25:G25)=SUM('Раздел 1'!M25:M25)+SUM('Раздел 1'!O25:O25)),"","Неверно!")</f>
      </c>
      <c r="B1089" s="351" t="s">
        <v>1369</v>
      </c>
      <c r="C1089" s="344" t="s">
        <v>1377</v>
      </c>
      <c r="D1089" s="344" t="s">
        <v>1422</v>
      </c>
      <c r="E1089" s="344" t="str">
        <f>CONCATENATE(SUM('Раздел 1'!F25:G25),"=",SUM('Раздел 1'!M25:M25),"+",SUM('Раздел 1'!O25:O25))</f>
        <v>0=0+0</v>
      </c>
    </row>
    <row r="1090" spans="1:5" ht="38.25">
      <c r="A1090" s="349">
        <f>IF((SUM('Раздел 1'!F26:G26)=SUM('Раздел 1'!M26:M26)+SUM('Раздел 1'!O26:O26)),"","Неверно!")</f>
      </c>
      <c r="B1090" s="351" t="s">
        <v>1369</v>
      </c>
      <c r="C1090" s="344" t="s">
        <v>1378</v>
      </c>
      <c r="D1090" s="344" t="s">
        <v>1422</v>
      </c>
      <c r="E1090" s="344" t="str">
        <f>CONCATENATE(SUM('Раздел 1'!F26:G26),"=",SUM('Раздел 1'!M26:M26),"+",SUM('Раздел 1'!O26:O26))</f>
        <v>0=0+0</v>
      </c>
    </row>
    <row r="1091" spans="1:5" ht="38.25">
      <c r="A1091" s="349">
        <f>IF((SUM('Раздел 1'!F27:G27)=SUM('Раздел 1'!M27:M27)+SUM('Раздел 1'!O27:O27)),"","Неверно!")</f>
      </c>
      <c r="B1091" s="351" t="s">
        <v>1369</v>
      </c>
      <c r="C1091" s="344" t="s">
        <v>1379</v>
      </c>
      <c r="D1091" s="344" t="s">
        <v>1422</v>
      </c>
      <c r="E1091" s="344" t="str">
        <f>CONCATENATE(SUM('Раздел 1'!F27:G27),"=",SUM('Раздел 1'!M27:M27),"+",SUM('Раздел 1'!O27:O27))</f>
        <v>0=0+0</v>
      </c>
    </row>
    <row r="1092" spans="1:5" ht="38.25">
      <c r="A1092" s="349">
        <f>IF((SUM('Раздел 1'!F28:G28)=SUM('Раздел 1'!M28:M28)+SUM('Раздел 1'!O28:O28)),"","Неверно!")</f>
      </c>
      <c r="B1092" s="351" t="s">
        <v>1369</v>
      </c>
      <c r="C1092" s="344" t="s">
        <v>1380</v>
      </c>
      <c r="D1092" s="344" t="s">
        <v>1422</v>
      </c>
      <c r="E1092" s="344" t="str">
        <f>CONCATENATE(SUM('Раздел 1'!F28:G28),"=",SUM('Раздел 1'!M28:M28),"+",SUM('Раздел 1'!O28:O28))</f>
        <v>1=1+0</v>
      </c>
    </row>
    <row r="1093" spans="1:5" ht="38.25">
      <c r="A1093" s="349">
        <f>IF((SUM('Раздел 1'!F11:G11)=SUM('Раздел 1'!M11:M11)+SUM('Раздел 1'!O11:O11)),"","Неверно!")</f>
      </c>
      <c r="B1093" s="351" t="s">
        <v>1369</v>
      </c>
      <c r="C1093" s="344" t="s">
        <v>1381</v>
      </c>
      <c r="D1093" s="344" t="s">
        <v>1422</v>
      </c>
      <c r="E1093" s="344" t="str">
        <f>CONCATENATE(SUM('Раздел 1'!F11:G11),"=",SUM('Раздел 1'!M11:M11),"+",SUM('Раздел 1'!O11:O11))</f>
        <v>0=0+0</v>
      </c>
    </row>
    <row r="1094" spans="1:5" ht="38.25">
      <c r="A1094" s="349">
        <f>IF((SUM('Раздел 1'!F29:G29)=SUM('Раздел 1'!M29:M29)+SUM('Раздел 1'!O29:O29)),"","Неверно!")</f>
      </c>
      <c r="B1094" s="351" t="s">
        <v>1369</v>
      </c>
      <c r="C1094" s="344" t="s">
        <v>1382</v>
      </c>
      <c r="D1094" s="344" t="s">
        <v>1422</v>
      </c>
      <c r="E1094" s="344" t="str">
        <f>CONCATENATE(SUM('Раздел 1'!F29:G29),"=",SUM('Раздел 1'!M29:M29),"+",SUM('Раздел 1'!O29:O29))</f>
        <v>0=0+0</v>
      </c>
    </row>
    <row r="1095" spans="1:5" ht="38.25">
      <c r="A1095" s="349">
        <f>IF((SUM('Раздел 1'!F30:G30)=SUM('Раздел 1'!M30:M30)+SUM('Раздел 1'!O30:O30)),"","Неверно!")</f>
      </c>
      <c r="B1095" s="351" t="s">
        <v>1369</v>
      </c>
      <c r="C1095" s="344" t="s">
        <v>1383</v>
      </c>
      <c r="D1095" s="344" t="s">
        <v>1422</v>
      </c>
      <c r="E1095" s="344" t="str">
        <f>CONCATENATE(SUM('Раздел 1'!F30:G30),"=",SUM('Раздел 1'!M30:M30),"+",SUM('Раздел 1'!O30:O30))</f>
        <v>0=0+0</v>
      </c>
    </row>
    <row r="1096" spans="1:5" ht="38.25">
      <c r="A1096" s="349">
        <f>IF((SUM('Раздел 1'!F31:G31)=SUM('Раздел 1'!M31:M31)+SUM('Раздел 1'!O31:O31)),"","Неверно!")</f>
      </c>
      <c r="B1096" s="351" t="s">
        <v>1369</v>
      </c>
      <c r="C1096" s="344" t="s">
        <v>1384</v>
      </c>
      <c r="D1096" s="344" t="s">
        <v>1422</v>
      </c>
      <c r="E1096" s="344" t="str">
        <f>CONCATENATE(SUM('Раздел 1'!F31:G31),"=",SUM('Раздел 1'!M31:M31),"+",SUM('Раздел 1'!O31:O31))</f>
        <v>0=0+0</v>
      </c>
    </row>
    <row r="1097" spans="1:5" ht="38.25">
      <c r="A1097" s="349">
        <f>IF((SUM('Раздел 1'!F32:G32)=SUM('Раздел 1'!M32:M32)+SUM('Раздел 1'!O32:O32)),"","Неверно!")</f>
      </c>
      <c r="B1097" s="351" t="s">
        <v>1369</v>
      </c>
      <c r="C1097" s="344" t="s">
        <v>1385</v>
      </c>
      <c r="D1097" s="344" t="s">
        <v>1422</v>
      </c>
      <c r="E1097" s="344" t="str">
        <f>CONCATENATE(SUM('Раздел 1'!F32:G32),"=",SUM('Раздел 1'!M32:M32),"+",SUM('Раздел 1'!O32:O32))</f>
        <v>0=0+0</v>
      </c>
    </row>
    <row r="1098" spans="1:5" ht="38.25">
      <c r="A1098" s="349">
        <f>IF((SUM('Раздел 1'!F33:G33)=SUM('Раздел 1'!M33:M33)+SUM('Раздел 1'!O33:O33)),"","Неверно!")</f>
      </c>
      <c r="B1098" s="351" t="s">
        <v>1369</v>
      </c>
      <c r="C1098" s="344" t="s">
        <v>1386</v>
      </c>
      <c r="D1098" s="344" t="s">
        <v>1422</v>
      </c>
      <c r="E1098" s="344" t="str">
        <f>CONCATENATE(SUM('Раздел 1'!F33:G33),"=",SUM('Раздел 1'!M33:M33),"+",SUM('Раздел 1'!O33:O33))</f>
        <v>0=0+0</v>
      </c>
    </row>
    <row r="1099" spans="1:5" ht="38.25">
      <c r="A1099" s="349">
        <f>IF((SUM('Раздел 1'!F34:G34)=SUM('Раздел 1'!M34:M34)+SUM('Раздел 1'!O34:O34)),"","Неверно!")</f>
      </c>
      <c r="B1099" s="351" t="s">
        <v>1369</v>
      </c>
      <c r="C1099" s="344" t="s">
        <v>1387</v>
      </c>
      <c r="D1099" s="344" t="s">
        <v>1422</v>
      </c>
      <c r="E1099" s="344" t="str">
        <f>CONCATENATE(SUM('Раздел 1'!F34:G34),"=",SUM('Раздел 1'!M34:M34),"+",SUM('Раздел 1'!O34:O34))</f>
        <v>0=0+0</v>
      </c>
    </row>
    <row r="1100" spans="1:5" ht="38.25">
      <c r="A1100" s="349">
        <f>IF((SUM('Раздел 1'!F35:G35)=SUM('Раздел 1'!M35:M35)+SUM('Раздел 1'!O35:O35)),"","Неверно!")</f>
      </c>
      <c r="B1100" s="351" t="s">
        <v>1369</v>
      </c>
      <c r="C1100" s="344" t="s">
        <v>1388</v>
      </c>
      <c r="D1100" s="344" t="s">
        <v>1422</v>
      </c>
      <c r="E1100" s="344" t="str">
        <f>CONCATENATE(SUM('Раздел 1'!F35:G35),"=",SUM('Раздел 1'!M35:M35),"+",SUM('Раздел 1'!O35:O35))</f>
        <v>0=0+0</v>
      </c>
    </row>
    <row r="1101" spans="1:5" ht="38.25">
      <c r="A1101" s="349">
        <f>IF((SUM('Раздел 1'!F36:G36)=SUM('Раздел 1'!M36:M36)+SUM('Раздел 1'!O36:O36)),"","Неверно!")</f>
      </c>
      <c r="B1101" s="351" t="s">
        <v>1369</v>
      </c>
      <c r="C1101" s="344" t="s">
        <v>1389</v>
      </c>
      <c r="D1101" s="344" t="s">
        <v>1422</v>
      </c>
      <c r="E1101" s="344" t="str">
        <f>CONCATENATE(SUM('Раздел 1'!F36:G36),"=",SUM('Раздел 1'!M36:M36),"+",SUM('Раздел 1'!O36:O36))</f>
        <v>0=0+0</v>
      </c>
    </row>
    <row r="1102" spans="1:5" ht="38.25">
      <c r="A1102" s="349">
        <f>IF((SUM('Раздел 1'!F37:G37)=SUM('Раздел 1'!M37:M37)+SUM('Раздел 1'!O37:O37)),"","Неверно!")</f>
      </c>
      <c r="B1102" s="351" t="s">
        <v>1369</v>
      </c>
      <c r="C1102" s="344" t="s">
        <v>1390</v>
      </c>
      <c r="D1102" s="344" t="s">
        <v>1422</v>
      </c>
      <c r="E1102" s="344" t="str">
        <f>CONCATENATE(SUM('Раздел 1'!F37:G37),"=",SUM('Раздел 1'!M37:M37),"+",SUM('Раздел 1'!O37:O37))</f>
        <v>0=0+0</v>
      </c>
    </row>
    <row r="1103" spans="1:5" ht="38.25">
      <c r="A1103" s="349">
        <f>IF((SUM('Раздел 1'!F38:G38)=SUM('Раздел 1'!M38:M38)+SUM('Раздел 1'!O38:O38)),"","Неверно!")</f>
      </c>
      <c r="B1103" s="351" t="s">
        <v>1369</v>
      </c>
      <c r="C1103" s="344" t="s">
        <v>1391</v>
      </c>
      <c r="D1103" s="344" t="s">
        <v>1422</v>
      </c>
      <c r="E1103" s="344" t="str">
        <f>CONCATENATE(SUM('Раздел 1'!F38:G38),"=",SUM('Раздел 1'!M38:M38),"+",SUM('Раздел 1'!O38:O38))</f>
        <v>0=0+0</v>
      </c>
    </row>
    <row r="1104" spans="1:5" ht="38.25">
      <c r="A1104" s="349">
        <f>IF((SUM('Раздел 1'!F12:G12)=SUM('Раздел 1'!M12:M12)+SUM('Раздел 1'!O12:O12)),"","Неверно!")</f>
      </c>
      <c r="B1104" s="351" t="s">
        <v>1369</v>
      </c>
      <c r="C1104" s="344" t="s">
        <v>1392</v>
      </c>
      <c r="D1104" s="344" t="s">
        <v>1422</v>
      </c>
      <c r="E1104" s="344" t="str">
        <f>CONCATENATE(SUM('Раздел 1'!F12:G12),"=",SUM('Раздел 1'!M12:M12),"+",SUM('Раздел 1'!O12:O12))</f>
        <v>0=0+0</v>
      </c>
    </row>
    <row r="1105" spans="1:5" ht="38.25">
      <c r="A1105" s="349">
        <f>IF((SUM('Раздел 1'!F39:G39)=SUM('Раздел 1'!M39:M39)+SUM('Раздел 1'!O39:O39)),"","Неверно!")</f>
      </c>
      <c r="B1105" s="351" t="s">
        <v>1369</v>
      </c>
      <c r="C1105" s="344" t="s">
        <v>1393</v>
      </c>
      <c r="D1105" s="344" t="s">
        <v>1422</v>
      </c>
      <c r="E1105" s="344" t="str">
        <f>CONCATENATE(SUM('Раздел 1'!F39:G39),"=",SUM('Раздел 1'!M39:M39),"+",SUM('Раздел 1'!O39:O39))</f>
        <v>0=0+0</v>
      </c>
    </row>
    <row r="1106" spans="1:5" ht="38.25">
      <c r="A1106" s="349">
        <f>IF((SUM('Раздел 1'!F40:G40)=SUM('Раздел 1'!M40:M40)+SUM('Раздел 1'!O40:O40)),"","Неверно!")</f>
      </c>
      <c r="B1106" s="351" t="s">
        <v>1369</v>
      </c>
      <c r="C1106" s="344" t="s">
        <v>1394</v>
      </c>
      <c r="D1106" s="344" t="s">
        <v>1422</v>
      </c>
      <c r="E1106" s="344" t="str">
        <f>CONCATENATE(SUM('Раздел 1'!F40:G40),"=",SUM('Раздел 1'!M40:M40),"+",SUM('Раздел 1'!O40:O40))</f>
        <v>0=0+0</v>
      </c>
    </row>
    <row r="1107" spans="1:5" ht="38.25">
      <c r="A1107" s="349">
        <f>IF((SUM('Раздел 1'!F41:G41)=SUM('Раздел 1'!M41:M41)+SUM('Раздел 1'!O41:O41)),"","Неверно!")</f>
      </c>
      <c r="B1107" s="351" t="s">
        <v>1369</v>
      </c>
      <c r="C1107" s="344" t="s">
        <v>1395</v>
      </c>
      <c r="D1107" s="344" t="s">
        <v>1422</v>
      </c>
      <c r="E1107" s="344" t="str">
        <f>CONCATENATE(SUM('Раздел 1'!F41:G41),"=",SUM('Раздел 1'!M41:M41),"+",SUM('Раздел 1'!O41:O41))</f>
        <v>0=0+0</v>
      </c>
    </row>
    <row r="1108" spans="1:5" ht="38.25">
      <c r="A1108" s="349">
        <f>IF((SUM('Раздел 1'!F42:G42)=SUM('Раздел 1'!M42:M42)+SUM('Раздел 1'!O42:O42)),"","Неверно!")</f>
      </c>
      <c r="B1108" s="351" t="s">
        <v>1369</v>
      </c>
      <c r="C1108" s="344" t="s">
        <v>1396</v>
      </c>
      <c r="D1108" s="344" t="s">
        <v>1422</v>
      </c>
      <c r="E1108" s="344" t="str">
        <f>CONCATENATE(SUM('Раздел 1'!F42:G42),"=",SUM('Раздел 1'!M42:M42),"+",SUM('Раздел 1'!O42:O42))</f>
        <v>0=0+0</v>
      </c>
    </row>
    <row r="1109" spans="1:5" ht="38.25">
      <c r="A1109" s="349">
        <f>IF((SUM('Раздел 1'!F43:G43)=SUM('Раздел 1'!M43:M43)+SUM('Раздел 1'!O43:O43)),"","Неверно!")</f>
      </c>
      <c r="B1109" s="351" t="s">
        <v>1369</v>
      </c>
      <c r="C1109" s="344" t="s">
        <v>1397</v>
      </c>
      <c r="D1109" s="344" t="s">
        <v>1422</v>
      </c>
      <c r="E1109" s="344" t="str">
        <f>CONCATENATE(SUM('Раздел 1'!F43:G43),"=",SUM('Раздел 1'!M43:M43),"+",SUM('Раздел 1'!O43:O43))</f>
        <v>0=0+0</v>
      </c>
    </row>
    <row r="1110" spans="1:5" ht="38.25">
      <c r="A1110" s="349">
        <f>IF((SUM('Раздел 1'!F44:G44)=SUM('Раздел 1'!M44:M44)+SUM('Раздел 1'!O44:O44)),"","Неверно!")</f>
      </c>
      <c r="B1110" s="351" t="s">
        <v>1369</v>
      </c>
      <c r="C1110" s="344" t="s">
        <v>1398</v>
      </c>
      <c r="D1110" s="344" t="s">
        <v>1422</v>
      </c>
      <c r="E1110" s="344" t="str">
        <f>CONCATENATE(SUM('Раздел 1'!F44:G44),"=",SUM('Раздел 1'!M44:M44),"+",SUM('Раздел 1'!O44:O44))</f>
        <v>10=10+0</v>
      </c>
    </row>
    <row r="1111" spans="1:5" ht="38.25">
      <c r="A1111" s="349">
        <f>IF((SUM('Раздел 1'!F45:G45)=SUM('Раздел 1'!M45:M45)+SUM('Раздел 1'!O45:O45)),"","Неверно!")</f>
      </c>
      <c r="B1111" s="351" t="s">
        <v>1369</v>
      </c>
      <c r="C1111" s="344" t="s">
        <v>1399</v>
      </c>
      <c r="D1111" s="344" t="s">
        <v>1422</v>
      </c>
      <c r="E1111" s="344" t="str">
        <f>CONCATENATE(SUM('Раздел 1'!F45:G45),"=",SUM('Раздел 1'!M45:M45),"+",SUM('Раздел 1'!O45:O45))</f>
        <v>3=3+0</v>
      </c>
    </row>
    <row r="1112" spans="1:5" ht="38.25">
      <c r="A1112" s="349">
        <f>IF((SUM('Раздел 1'!F46:G46)=SUM('Раздел 1'!M46:M46)+SUM('Раздел 1'!O46:O46)),"","Неверно!")</f>
      </c>
      <c r="B1112" s="351" t="s">
        <v>1369</v>
      </c>
      <c r="C1112" s="344" t="s">
        <v>1400</v>
      </c>
      <c r="D1112" s="344" t="s">
        <v>1422</v>
      </c>
      <c r="E1112" s="344" t="str">
        <f>CONCATENATE(SUM('Раздел 1'!F46:G46),"=",SUM('Раздел 1'!M46:M46),"+",SUM('Раздел 1'!O46:O46))</f>
        <v>0=0+0</v>
      </c>
    </row>
    <row r="1113" spans="1:5" ht="38.25">
      <c r="A1113" s="349">
        <f>IF((SUM('Раздел 1'!F47:G47)=SUM('Раздел 1'!M47:M47)+SUM('Раздел 1'!O47:O47)),"","Неверно!")</f>
      </c>
      <c r="B1113" s="351" t="s">
        <v>1369</v>
      </c>
      <c r="C1113" s="344" t="s">
        <v>1401</v>
      </c>
      <c r="D1113" s="344" t="s">
        <v>1422</v>
      </c>
      <c r="E1113" s="344" t="str">
        <f>CONCATENATE(SUM('Раздел 1'!F47:G47),"=",SUM('Раздел 1'!M47:M47),"+",SUM('Раздел 1'!O47:O47))</f>
        <v>0=0+0</v>
      </c>
    </row>
    <row r="1114" spans="1:5" ht="38.25">
      <c r="A1114" s="349">
        <f>IF((SUM('Раздел 1'!F13:G13)=SUM('Раздел 1'!M13:M13)+SUM('Раздел 1'!O13:O13)),"","Неверно!")</f>
      </c>
      <c r="B1114" s="351" t="s">
        <v>1369</v>
      </c>
      <c r="C1114" s="344" t="s">
        <v>1402</v>
      </c>
      <c r="D1114" s="344" t="s">
        <v>1422</v>
      </c>
      <c r="E1114" s="344" t="str">
        <f>CONCATENATE(SUM('Раздел 1'!F13:G13),"=",SUM('Раздел 1'!M13:M13),"+",SUM('Раздел 1'!O13:O13))</f>
        <v>0=0+0</v>
      </c>
    </row>
    <row r="1115" spans="1:5" ht="38.25">
      <c r="A1115" s="349">
        <f>IF((SUM('Раздел 1'!F14:G14)=SUM('Раздел 1'!M14:M14)+SUM('Раздел 1'!O14:O14)),"","Неверно!")</f>
      </c>
      <c r="B1115" s="351" t="s">
        <v>1369</v>
      </c>
      <c r="C1115" s="344" t="s">
        <v>1403</v>
      </c>
      <c r="D1115" s="344" t="s">
        <v>1422</v>
      </c>
      <c r="E1115" s="344" t="str">
        <f>CONCATENATE(SUM('Раздел 1'!F14:G14),"=",SUM('Раздел 1'!M14:M14),"+",SUM('Раздел 1'!O14:O14))</f>
        <v>3=3+0</v>
      </c>
    </row>
    <row r="1116" spans="1:5" ht="38.25">
      <c r="A1116" s="349">
        <f>IF((SUM('Раздел 1'!F15:G15)=SUM('Раздел 1'!M15:M15)+SUM('Раздел 1'!O15:O15)),"","Неверно!")</f>
      </c>
      <c r="B1116" s="351" t="s">
        <v>1369</v>
      </c>
      <c r="C1116" s="344" t="s">
        <v>1404</v>
      </c>
      <c r="D1116" s="344" t="s">
        <v>1422</v>
      </c>
      <c r="E1116" s="344" t="str">
        <f>CONCATENATE(SUM('Раздел 1'!F15:G15),"=",SUM('Раздел 1'!M15:M15),"+",SUM('Раздел 1'!O15:O15))</f>
        <v>1=1+0</v>
      </c>
    </row>
    <row r="1117" spans="1:5" ht="38.25">
      <c r="A1117" s="349">
        <f>IF((SUM('Раздел 1'!F16:G16)=SUM('Раздел 1'!M16:M16)+SUM('Раздел 1'!O16:O16)),"","Неверно!")</f>
      </c>
      <c r="B1117" s="351" t="s">
        <v>1369</v>
      </c>
      <c r="C1117" s="344" t="s">
        <v>1405</v>
      </c>
      <c r="D1117" s="344" t="s">
        <v>1422</v>
      </c>
      <c r="E1117" s="344" t="str">
        <f>CONCATENATE(SUM('Раздел 1'!F16:G16),"=",SUM('Раздел 1'!M16:M16),"+",SUM('Раздел 1'!O16:O16))</f>
        <v>0=0+0</v>
      </c>
    </row>
    <row r="1118" spans="1:5" ht="38.25">
      <c r="A1118" s="349">
        <f>IF((SUM('Раздел 1'!F17:G17)=SUM('Раздел 1'!M17:M17)+SUM('Раздел 1'!O17:O17)),"","Неверно!")</f>
      </c>
      <c r="B1118" s="351" t="s">
        <v>1369</v>
      </c>
      <c r="C1118" s="344" t="s">
        <v>1406</v>
      </c>
      <c r="D1118" s="344" t="s">
        <v>1422</v>
      </c>
      <c r="E1118" s="344" t="str">
        <f>CONCATENATE(SUM('Раздел 1'!F17:G17),"=",SUM('Раздел 1'!M17:M17),"+",SUM('Раздел 1'!O17:O17))</f>
        <v>0=0+0</v>
      </c>
    </row>
    <row r="1119" spans="1:5" ht="38.25">
      <c r="A1119" s="349">
        <f>IF((SUM('Раздел 1'!F18:G18)=SUM('Раздел 1'!M18:M18)+SUM('Раздел 1'!O18:O18)),"","Неверно!")</f>
      </c>
      <c r="B1119" s="351" t="s">
        <v>1369</v>
      </c>
      <c r="C1119" s="344" t="s">
        <v>1407</v>
      </c>
      <c r="D1119" s="344" t="s">
        <v>1422</v>
      </c>
      <c r="E1119" s="344" t="str">
        <f>CONCATENATE(SUM('Раздел 1'!F18:G18),"=",SUM('Раздел 1'!M18:M18),"+",SUM('Раздел 1'!O18:O18))</f>
        <v>0=0+0</v>
      </c>
    </row>
    <row r="1120" spans="1:5" ht="38.25">
      <c r="A1120" s="349">
        <f>IF(((SUM('Разделы 12, 13, 14'!C8:C8)=0)*(SUM('Разделы 12, 13, 14'!D8:D8)=0))+((SUM('Разделы 12, 13, 14'!C8:C8)&gt;0)*(SUM('Разделы 12, 13, 14'!D8:D8)&gt;0)),"","Неверно!")</f>
      </c>
      <c r="B1120" s="351" t="s">
        <v>1408</v>
      </c>
      <c r="C1120" s="344" t="s">
        <v>1409</v>
      </c>
      <c r="D1120" s="344" t="s">
        <v>1481</v>
      </c>
      <c r="E1120" s="344" t="str">
        <f>CONCATENATE("(",SUM('Разделы 12, 13, 14'!C8:C8),"=",0," И ",SUM('Разделы 12, 13, 14'!D8:D8),"=",0,")"," ИЛИ ","(",SUM('Разделы 12, 13, 14'!C8:C8),"&gt;",0," И ",SUM('Разделы 12, 13, 14'!D8:D8),"&gt;",0,")")</f>
        <v>(0=0 И 0=0) ИЛИ (0&gt;0 И 0&gt;0)</v>
      </c>
    </row>
    <row r="1121" spans="1:5" ht="38.25">
      <c r="A1121" s="349">
        <f>IF(((SUM('Разделы 12, 13, 14'!C9:C9)=0)*(SUM('Разделы 12, 13, 14'!D9:D9)=0))+((SUM('Разделы 12, 13, 14'!C9:C9)&gt;0)*(SUM('Разделы 12, 13, 14'!D9:D9)&gt;0)),"","Неверно!")</f>
      </c>
      <c r="B1121" s="351" t="s">
        <v>1408</v>
      </c>
      <c r="C1121" s="344" t="s">
        <v>1583</v>
      </c>
      <c r="D1121" s="344" t="s">
        <v>1481</v>
      </c>
      <c r="E1121" s="344" t="str">
        <f>CONCATENATE("(",SUM('Разделы 12, 13, 14'!C9:C9),"=",0," И ",SUM('Разделы 12, 13, 14'!D9:D9),"=",0,")"," ИЛИ ","(",SUM('Разделы 12, 13, 14'!C9:C9),"&gt;",0," И ",SUM('Разделы 12, 13, 14'!D9:D9),"&gt;",0,")")</f>
        <v>(0=0 И 0=0) ИЛИ (0&gt;0 И 0&gt;0)</v>
      </c>
    </row>
    <row r="1122" spans="1:5" ht="38.25">
      <c r="A1122" s="349">
        <f>IF(((SUM('Разделы 12, 13, 14'!C10:C10)=0)*(SUM('Разделы 12, 13, 14'!D10:D10)=0))+((SUM('Разделы 12, 13, 14'!C10:C10)&gt;0)*(SUM('Разделы 12, 13, 14'!D10:D10)&gt;0)),"","Неверно!")</f>
      </c>
      <c r="B1122" s="351" t="s">
        <v>1408</v>
      </c>
      <c r="C1122" s="344" t="s">
        <v>1584</v>
      </c>
      <c r="D1122" s="344" t="s">
        <v>1481</v>
      </c>
      <c r="E1122" s="344" t="str">
        <f>CONCATENATE("(",SUM('Разделы 12, 13, 14'!C10:C10),"=",0," И ",SUM('Разделы 12, 13, 14'!D10:D10),"=",0,")"," ИЛИ ","(",SUM('Разделы 12, 13, 14'!C10:C10),"&gt;",0," И ",SUM('Разделы 12, 13, 14'!D10:D10),"&gt;",0,")")</f>
        <v>(0=0 И 0=0) ИЛИ (0&gt;0 И 0&gt;0)</v>
      </c>
    </row>
    <row r="1123" spans="1:5" ht="38.25">
      <c r="A1123" s="349">
        <f>IF(((SUM('Разделы 12, 13, 14'!C11:C11)=0)*(SUM('Разделы 12, 13, 14'!D11:D11)=0))+((SUM('Разделы 12, 13, 14'!C11:C11)&gt;0)*(SUM('Разделы 12, 13, 14'!D11:D11)&gt;0)),"","Неверно!")</f>
      </c>
      <c r="B1123" s="351" t="s">
        <v>1408</v>
      </c>
      <c r="C1123" s="344" t="s">
        <v>1585</v>
      </c>
      <c r="D1123" s="344" t="s">
        <v>1481</v>
      </c>
      <c r="E1123" s="344" t="str">
        <f>CONCATENATE("(",SUM('Разделы 12, 13, 14'!C11:C11),"=",0," И ",SUM('Разделы 12, 13, 14'!D11:D11),"=",0,")"," ИЛИ ","(",SUM('Разделы 12, 13, 14'!C11:C11),"&gt;",0," И ",SUM('Разделы 12, 13, 14'!D11:D11),"&gt;",0,")")</f>
        <v>(0=0 И 0=0) ИЛИ (0&gt;0 И 0&gt;0)</v>
      </c>
    </row>
    <row r="1124" spans="1:5" ht="38.25">
      <c r="A1124" s="349">
        <f>IF(((SUM('Разделы 12, 13, 14'!C12:C12)=0)*(SUM('Разделы 12, 13, 14'!D12:D12)=0))+((SUM('Разделы 12, 13, 14'!C12:C12)&gt;0)*(SUM('Разделы 12, 13, 14'!D12:D12)&gt;0)),"","Неверно!")</f>
      </c>
      <c r="B1124" s="351" t="s">
        <v>1408</v>
      </c>
      <c r="C1124" s="344" t="s">
        <v>1586</v>
      </c>
      <c r="D1124" s="344" t="s">
        <v>1481</v>
      </c>
      <c r="E1124" s="344" t="str">
        <f>CONCATENATE("(",SUM('Разделы 12, 13, 14'!C12:C12),"=",0," И ",SUM('Разделы 12, 13, 14'!D12:D12),"=",0,")"," ИЛИ ","(",SUM('Разделы 12, 13, 14'!C12:C12),"&gt;",0," И ",SUM('Разделы 12, 13, 14'!D12:D12),"&gt;",0,")")</f>
        <v>(0=0 И 0=0) ИЛИ (0&gt;0 И 0&gt;0)</v>
      </c>
    </row>
    <row r="1125" spans="1:5" ht="38.25">
      <c r="A1125" s="349">
        <f>IF((SUM('Разделы 2, 3, 5'!K52:K52)&lt;=SUM('Раздел 4'!E25:E25)),"","Неверно!")</f>
      </c>
      <c r="B1125" s="351" t="s">
        <v>1587</v>
      </c>
      <c r="C1125" s="344" t="s">
        <v>1588</v>
      </c>
      <c r="D1125" s="344" t="s">
        <v>1420</v>
      </c>
      <c r="E1125" s="344" t="str">
        <f>CONCATENATE(SUM('Разделы 2, 3, 5'!K52:K52),"&lt;=",SUM('Раздел 4'!E25:E25))</f>
        <v>0&lt;=0</v>
      </c>
    </row>
    <row r="1126" spans="1:5" ht="51">
      <c r="A1126" s="349">
        <f>IF((SUM('Разделы 2, 3, 5'!E7:E11)&lt;=SUM('Раздел 1'!M44:M44)),"","Неверно!")</f>
      </c>
      <c r="B1126" s="351" t="s">
        <v>1589</v>
      </c>
      <c r="C1126" s="344" t="s">
        <v>1590</v>
      </c>
      <c r="D1126" s="344" t="s">
        <v>265</v>
      </c>
      <c r="E1126" s="344" t="str">
        <f>CONCATENATE(SUM('Разделы 2, 3, 5'!E7:E11),"&lt;=",SUM('Раздел 1'!M44:M44))</f>
        <v>4&lt;=10</v>
      </c>
    </row>
    <row r="1127" spans="1:5" ht="25.5">
      <c r="A1127" s="349">
        <f>IF((SUM('Разделы 12, 13, 14'!C12:C12)&lt;=SUM('Разделы 12, 13, 14'!C11:C11)),"","Неверно!")</f>
      </c>
      <c r="B1127" s="351" t="s">
        <v>1591</v>
      </c>
      <c r="C1127" s="344" t="s">
        <v>1592</v>
      </c>
      <c r="D1127" s="344" t="s">
        <v>1426</v>
      </c>
      <c r="E1127" s="344" t="str">
        <f>CONCATENATE(SUM('Разделы 12, 13, 14'!C12:C12),"&lt;=",SUM('Разделы 12, 13, 14'!C11:C11))</f>
        <v>0&lt;=0</v>
      </c>
    </row>
    <row r="1128" spans="1:5" ht="25.5">
      <c r="A1128" s="349">
        <f>IF((SUM('Разделы 12, 13, 14'!D12:D12)&lt;=SUM('Разделы 12, 13, 14'!D11:D11)),"","Неверно!")</f>
      </c>
      <c r="B1128" s="351" t="s">
        <v>1591</v>
      </c>
      <c r="C1128" s="344" t="s">
        <v>1593</v>
      </c>
      <c r="D1128" s="344" t="s">
        <v>1426</v>
      </c>
      <c r="E1128" s="344" t="str">
        <f>CONCATENATE(SUM('Разделы 12, 13, 14'!D12:D12),"&lt;=",SUM('Разделы 12, 13, 14'!D11:D11))</f>
        <v>0&lt;=0</v>
      </c>
    </row>
    <row r="1129" spans="1:5" ht="114.75">
      <c r="A1129" s="349">
        <f>IF((SUM('Раздел 4'!E43:E44)&lt;=SUM('Раздел 1'!P41:P41)),"","Неверно!")</f>
      </c>
      <c r="B1129" s="351" t="s">
        <v>1594</v>
      </c>
      <c r="C1129" s="344" t="s">
        <v>1595</v>
      </c>
      <c r="D1129" s="344" t="s">
        <v>1413</v>
      </c>
      <c r="E1129" s="344" t="str">
        <f>CONCATENATE(SUM('Раздел 4'!E43:E44),"&lt;=",SUM('Раздел 1'!P41:P41))</f>
        <v>0&lt;=0</v>
      </c>
    </row>
    <row r="1130" spans="1:5" ht="38.25">
      <c r="A1130" s="349">
        <f>IF((SUM('Разделы 2, 3, 5'!K41:K41)&lt;=SUM('Разделы 2, 3, 5'!K9:K9)),"","Неверно!")</f>
      </c>
      <c r="B1130" s="351" t="s">
        <v>1596</v>
      </c>
      <c r="C1130" s="344" t="s">
        <v>1597</v>
      </c>
      <c r="D1130" s="344" t="s">
        <v>277</v>
      </c>
      <c r="E1130" s="344" t="str">
        <f>CONCATENATE(SUM('Разделы 2, 3, 5'!K41:K41),"&lt;=",SUM('Разделы 2, 3, 5'!K9:K9))</f>
        <v>0&lt;=13</v>
      </c>
    </row>
    <row r="1131" spans="1:5" ht="38.25">
      <c r="A1131" s="349">
        <f>IF((SUM('Разделы 2, 3, 5'!L41:L41)&lt;=SUM('Разделы 2, 3, 5'!L9:L9)),"","Неверно!")</f>
      </c>
      <c r="B1131" s="351" t="s">
        <v>1596</v>
      </c>
      <c r="C1131" s="344" t="s">
        <v>1598</v>
      </c>
      <c r="D1131" s="344" t="s">
        <v>277</v>
      </c>
      <c r="E1131" s="344" t="str">
        <f>CONCATENATE(SUM('Разделы 2, 3, 5'!L41:L41),"&lt;=",SUM('Разделы 2, 3, 5'!L9:L9))</f>
        <v>0&lt;=0</v>
      </c>
    </row>
    <row r="1132" spans="1:5" ht="25.5">
      <c r="A1132" s="349">
        <f>IF((SUM('Разделы 9, 10, 11'!C11:C11)&gt;=SUM('Разделы 9, 10, 11'!G11:G11)),"","Неверно!")</f>
      </c>
      <c r="B1132" s="351" t="s">
        <v>1599</v>
      </c>
      <c r="C1132" s="344" t="s">
        <v>1600</v>
      </c>
      <c r="D1132" s="344" t="s">
        <v>1476</v>
      </c>
      <c r="E1132" s="344" t="str">
        <f>CONCATENATE(SUM('Разделы 9, 10, 11'!C11:C11),"&gt;=",SUM('Разделы 9, 10, 11'!G11:G11))</f>
        <v>0&gt;=0</v>
      </c>
    </row>
    <row r="1133" spans="1:5" ht="25.5">
      <c r="A1133" s="349">
        <f>IF((SUM('Разделы 9, 10, 11'!C20:C20)&gt;=SUM('Разделы 9, 10, 11'!G20:G20)),"","Неверно!")</f>
      </c>
      <c r="B1133" s="351" t="s">
        <v>1599</v>
      </c>
      <c r="C1133" s="344" t="s">
        <v>1601</v>
      </c>
      <c r="D1133" s="344" t="s">
        <v>1476</v>
      </c>
      <c r="E1133" s="344" t="str">
        <f>CONCATENATE(SUM('Разделы 9, 10, 11'!C20:C20),"&gt;=",SUM('Разделы 9, 10, 11'!G20:G20))</f>
        <v>0&gt;=0</v>
      </c>
    </row>
    <row r="1134" spans="1:5" ht="25.5">
      <c r="A1134" s="349">
        <f>IF((SUM('Разделы 9, 10, 11'!C12:C12)&gt;=SUM('Разделы 9, 10, 11'!G12:G12)),"","Неверно!")</f>
      </c>
      <c r="B1134" s="351" t="s">
        <v>1599</v>
      </c>
      <c r="C1134" s="344" t="s">
        <v>1602</v>
      </c>
      <c r="D1134" s="344" t="s">
        <v>1476</v>
      </c>
      <c r="E1134" s="344" t="str">
        <f>CONCATENATE(SUM('Разделы 9, 10, 11'!C12:C12),"&gt;=",SUM('Разделы 9, 10, 11'!G12:G12))</f>
        <v>0&gt;=0</v>
      </c>
    </row>
    <row r="1135" spans="1:5" ht="25.5">
      <c r="A1135" s="349">
        <f>IF((SUM('Разделы 9, 10, 11'!C13:C13)&gt;=SUM('Разделы 9, 10, 11'!G13:G13)),"","Неверно!")</f>
      </c>
      <c r="B1135" s="351" t="s">
        <v>1599</v>
      </c>
      <c r="C1135" s="344" t="s">
        <v>1603</v>
      </c>
      <c r="D1135" s="344" t="s">
        <v>1476</v>
      </c>
      <c r="E1135" s="344" t="str">
        <f>CONCATENATE(SUM('Разделы 9, 10, 11'!C13:C13),"&gt;=",SUM('Разделы 9, 10, 11'!G13:G13))</f>
        <v>0&gt;=0</v>
      </c>
    </row>
    <row r="1136" spans="1:5" ht="25.5">
      <c r="A1136" s="349">
        <f>IF((SUM('Разделы 9, 10, 11'!C14:C14)&gt;=SUM('Разделы 9, 10, 11'!G14:G14)),"","Неверно!")</f>
      </c>
      <c r="B1136" s="351" t="s">
        <v>1599</v>
      </c>
      <c r="C1136" s="344" t="s">
        <v>1604</v>
      </c>
      <c r="D1136" s="344" t="s">
        <v>1476</v>
      </c>
      <c r="E1136" s="344" t="str">
        <f>CONCATENATE(SUM('Разделы 9, 10, 11'!C14:C14),"&gt;=",SUM('Разделы 9, 10, 11'!G14:G14))</f>
        <v>0&gt;=0</v>
      </c>
    </row>
    <row r="1137" spans="1:5" ht="25.5">
      <c r="A1137" s="349">
        <f>IF((SUM('Разделы 9, 10, 11'!C15:C15)&gt;=SUM('Разделы 9, 10, 11'!G15:G15)),"","Неверно!")</f>
      </c>
      <c r="B1137" s="351" t="s">
        <v>1599</v>
      </c>
      <c r="C1137" s="344" t="s">
        <v>1605</v>
      </c>
      <c r="D1137" s="344" t="s">
        <v>1476</v>
      </c>
      <c r="E1137" s="344" t="str">
        <f>CONCATENATE(SUM('Разделы 9, 10, 11'!C15:C15),"&gt;=",SUM('Разделы 9, 10, 11'!G15:G15))</f>
        <v>0&gt;=0</v>
      </c>
    </row>
    <row r="1138" spans="1:5" ht="25.5">
      <c r="A1138" s="349">
        <f>IF((SUM('Разделы 9, 10, 11'!C16:C16)&gt;=SUM('Разделы 9, 10, 11'!G16:G16)),"","Неверно!")</f>
      </c>
      <c r="B1138" s="351" t="s">
        <v>1599</v>
      </c>
      <c r="C1138" s="344" t="s">
        <v>1606</v>
      </c>
      <c r="D1138" s="344" t="s">
        <v>1476</v>
      </c>
      <c r="E1138" s="344" t="str">
        <f>CONCATENATE(SUM('Разделы 9, 10, 11'!C16:C16),"&gt;=",SUM('Разделы 9, 10, 11'!G16:G16))</f>
        <v>0&gt;=0</v>
      </c>
    </row>
    <row r="1139" spans="1:5" ht="25.5">
      <c r="A1139" s="349">
        <f>IF((SUM('Разделы 9, 10, 11'!C17:C17)&gt;=SUM('Разделы 9, 10, 11'!G17:G17)),"","Неверно!")</f>
      </c>
      <c r="B1139" s="351" t="s">
        <v>1599</v>
      </c>
      <c r="C1139" s="344" t="s">
        <v>1607</v>
      </c>
      <c r="D1139" s="344" t="s">
        <v>1476</v>
      </c>
      <c r="E1139" s="344" t="str">
        <f>CONCATENATE(SUM('Разделы 9, 10, 11'!C17:C17),"&gt;=",SUM('Разделы 9, 10, 11'!G17:G17))</f>
        <v>0&gt;=0</v>
      </c>
    </row>
    <row r="1140" spans="1:5" ht="25.5">
      <c r="A1140" s="349">
        <f>IF((SUM('Разделы 9, 10, 11'!C18:C18)&gt;=SUM('Разделы 9, 10, 11'!G18:G18)),"","Неверно!")</f>
      </c>
      <c r="B1140" s="351" t="s">
        <v>1599</v>
      </c>
      <c r="C1140" s="344" t="s">
        <v>1608</v>
      </c>
      <c r="D1140" s="344" t="s">
        <v>1476</v>
      </c>
      <c r="E1140" s="344" t="str">
        <f>CONCATENATE(SUM('Разделы 9, 10, 11'!C18:C18),"&gt;=",SUM('Разделы 9, 10, 11'!G18:G18))</f>
        <v>0&gt;=0</v>
      </c>
    </row>
    <row r="1141" spans="1:5" ht="25.5">
      <c r="A1141" s="349">
        <f>IF((SUM('Разделы 9, 10, 11'!C19:C19)&gt;=SUM('Разделы 9, 10, 11'!G19:G19)),"","Неверно!")</f>
      </c>
      <c r="B1141" s="351" t="s">
        <v>1599</v>
      </c>
      <c r="C1141" s="344" t="s">
        <v>1609</v>
      </c>
      <c r="D1141" s="344" t="s">
        <v>1476</v>
      </c>
      <c r="E1141" s="344" t="str">
        <f>CONCATENATE(SUM('Разделы 9, 10, 11'!C19:C19),"&gt;=",SUM('Разделы 9, 10, 11'!G19:G19))</f>
        <v>0&gt;=0</v>
      </c>
    </row>
    <row r="1142" spans="1:5" ht="51">
      <c r="A1142" s="349">
        <f>IF((SUM('Раздел 1'!Y49:Y49)+SUM('Раздел 1'!AB49:AB49)=SUM('Раздел 1'!Q49:Q49)),"","Неверно!")</f>
      </c>
      <c r="B1142" s="351" t="s">
        <v>1610</v>
      </c>
      <c r="C1142" s="344" t="s">
        <v>1611</v>
      </c>
      <c r="D1142" s="344" t="s">
        <v>1499</v>
      </c>
      <c r="E1142" s="344" t="str">
        <f>CONCATENATE(SUM('Раздел 1'!Y49:Y49),"+",SUM('Раздел 1'!AB49:AB49),"=",SUM('Раздел 1'!Q49:Q49))</f>
        <v>0+0=0</v>
      </c>
    </row>
    <row r="1143" spans="1:5" ht="38.25">
      <c r="A1143" s="349">
        <f>IF((SUM('Разделы 2, 3, 5'!K51:K51)&lt;=SUM('Раздел 4'!E60:E60)),"","Неверно!")</f>
      </c>
      <c r="B1143" s="351" t="s">
        <v>1612</v>
      </c>
      <c r="C1143" s="344" t="s">
        <v>1613</v>
      </c>
      <c r="D1143" s="344" t="s">
        <v>1434</v>
      </c>
      <c r="E1143" s="344" t="str">
        <f>CONCATENATE(SUM('Разделы 2, 3, 5'!K51:K51),"&lt;=",SUM('Раздел 4'!E60:E60))</f>
        <v>0&lt;=0</v>
      </c>
    </row>
    <row r="1144" spans="1:5" ht="51">
      <c r="A1144" s="349">
        <f>IF((SUM('Разделы 2, 3, 5'!E26:E26)&lt;=SUM('Раздел 1'!S44:T44)),"","Неверно!")</f>
      </c>
      <c r="B1144" s="351" t="s">
        <v>1614</v>
      </c>
      <c r="C1144" s="344" t="s">
        <v>1615</v>
      </c>
      <c r="D1144" s="344" t="s">
        <v>1457</v>
      </c>
      <c r="E1144" s="344" t="str">
        <f>CONCATENATE(SUM('Разделы 2, 3, 5'!E26:E26),"&lt;=",SUM('Раздел 1'!S44:T44))</f>
        <v>0&lt;=0</v>
      </c>
    </row>
    <row r="1145" spans="1:5" ht="63.75">
      <c r="A1145" s="349">
        <f>IF((SUM('Разделы 2, 3, 5'!E20:E20)&lt;=SUM('Разделы 2, 3, 5'!E19:E19)),"","Неверно!")</f>
      </c>
      <c r="B1145" s="351" t="s">
        <v>1616</v>
      </c>
      <c r="C1145" s="344" t="s">
        <v>1617</v>
      </c>
      <c r="D1145" s="344" t="s">
        <v>1497</v>
      </c>
      <c r="E1145" s="344" t="str">
        <f>CONCATENATE(SUM('Разделы 2, 3, 5'!E20:E20),"&lt;=",SUM('Разделы 2, 3, 5'!E19:E19))</f>
        <v>0&lt;=0</v>
      </c>
    </row>
    <row r="1146" spans="1:5" ht="25.5">
      <c r="A1146" s="349">
        <f>IF((SUM('Раздел 4'!E7:E7)+SUM('Раздел 4'!F7:F7)&lt;=SUM('Раздел 4'!D7:D7)),"","Неверно!")</f>
      </c>
      <c r="B1146" s="351" t="s">
        <v>1618</v>
      </c>
      <c r="C1146" s="344" t="s">
        <v>1619</v>
      </c>
      <c r="D1146" s="344" t="s">
        <v>1438</v>
      </c>
      <c r="E1146" s="344" t="str">
        <f>CONCATENATE(SUM('Раздел 4'!E7:E7),"+",SUM('Раздел 4'!F7:F7),"&lt;=",SUM('Раздел 4'!D7:D7))</f>
        <v>0+0&lt;=0</v>
      </c>
    </row>
    <row r="1147" spans="1:5" ht="25.5">
      <c r="A1147" s="349">
        <f>IF((SUM('Раздел 4'!E16:E16)+SUM('Раздел 4'!F16:F16)&lt;=SUM('Раздел 4'!D16:D16)),"","Неверно!")</f>
      </c>
      <c r="B1147" s="351" t="s">
        <v>1618</v>
      </c>
      <c r="C1147" s="344" t="s">
        <v>1620</v>
      </c>
      <c r="D1147" s="344" t="s">
        <v>1438</v>
      </c>
      <c r="E1147" s="344" t="str">
        <f>CONCATENATE(SUM('Раздел 4'!E16:E16),"+",SUM('Раздел 4'!F16:F16),"&lt;=",SUM('Раздел 4'!D16:D16))</f>
        <v>0+0&lt;=0</v>
      </c>
    </row>
    <row r="1148" spans="1:5" ht="25.5">
      <c r="A1148" s="349">
        <f>IF((SUM('Раздел 4'!E17:E17)+SUM('Раздел 4'!F17:F17)&lt;=SUM('Раздел 4'!D17:D17)),"","Неверно!")</f>
      </c>
      <c r="B1148" s="351" t="s">
        <v>1618</v>
      </c>
      <c r="C1148" s="344" t="s">
        <v>1621</v>
      </c>
      <c r="D1148" s="344" t="s">
        <v>1438</v>
      </c>
      <c r="E1148" s="344" t="str">
        <f>CONCATENATE(SUM('Раздел 4'!E17:E17),"+",SUM('Раздел 4'!F17:F17),"&lt;=",SUM('Раздел 4'!D17:D17))</f>
        <v>0+0&lt;=0</v>
      </c>
    </row>
    <row r="1149" spans="1:5" ht="25.5">
      <c r="A1149" s="349">
        <f>IF((SUM('Раздел 4'!E18:E18)+SUM('Раздел 4'!F18:F18)&lt;=SUM('Раздел 4'!D18:D18)),"","Неверно!")</f>
      </c>
      <c r="B1149" s="351" t="s">
        <v>1618</v>
      </c>
      <c r="C1149" s="344" t="s">
        <v>1622</v>
      </c>
      <c r="D1149" s="344" t="s">
        <v>1438</v>
      </c>
      <c r="E1149" s="344" t="str">
        <f>CONCATENATE(SUM('Раздел 4'!E18:E18),"+",SUM('Раздел 4'!F18:F18),"&lt;=",SUM('Раздел 4'!D18:D18))</f>
        <v>0+0&lt;=0</v>
      </c>
    </row>
    <row r="1150" spans="1:5" ht="25.5">
      <c r="A1150" s="349">
        <f>IF((SUM('Раздел 4'!E19:E19)+SUM('Раздел 4'!F19:F19)&lt;=SUM('Раздел 4'!D19:D19)),"","Неверно!")</f>
      </c>
      <c r="B1150" s="351" t="s">
        <v>1618</v>
      </c>
      <c r="C1150" s="344" t="s">
        <v>1623</v>
      </c>
      <c r="D1150" s="344" t="s">
        <v>1438</v>
      </c>
      <c r="E1150" s="344" t="str">
        <f>CONCATENATE(SUM('Раздел 4'!E19:E19),"+",SUM('Раздел 4'!F19:F19),"&lt;=",SUM('Раздел 4'!D19:D19))</f>
        <v>0+0&lt;=0</v>
      </c>
    </row>
    <row r="1151" spans="1:5" ht="25.5">
      <c r="A1151" s="349">
        <f>IF((SUM('Раздел 4'!E20:E20)+SUM('Раздел 4'!F20:F20)&lt;=SUM('Раздел 4'!D20:D20)),"","Неверно!")</f>
      </c>
      <c r="B1151" s="351" t="s">
        <v>1618</v>
      </c>
      <c r="C1151" s="344" t="s">
        <v>1624</v>
      </c>
      <c r="D1151" s="344" t="s">
        <v>1438</v>
      </c>
      <c r="E1151" s="344" t="str">
        <f>CONCATENATE(SUM('Раздел 4'!E20:E20),"+",SUM('Раздел 4'!F20:F20),"&lt;=",SUM('Раздел 4'!D20:D20))</f>
        <v>0+0&lt;=0</v>
      </c>
    </row>
    <row r="1152" spans="1:5" ht="25.5">
      <c r="A1152" s="349">
        <f>IF((SUM('Раздел 4'!E21:E21)+SUM('Раздел 4'!F21:F21)&lt;=SUM('Раздел 4'!D21:D21)),"","Неверно!")</f>
      </c>
      <c r="B1152" s="351" t="s">
        <v>1618</v>
      </c>
      <c r="C1152" s="344" t="s">
        <v>1625</v>
      </c>
      <c r="D1152" s="344" t="s">
        <v>1438</v>
      </c>
      <c r="E1152" s="344" t="str">
        <f>CONCATENATE(SUM('Раздел 4'!E21:E21),"+",SUM('Раздел 4'!F21:F21),"&lt;=",SUM('Раздел 4'!D21:D21))</f>
        <v>0+0&lt;=0</v>
      </c>
    </row>
    <row r="1153" spans="1:5" ht="25.5">
      <c r="A1153" s="349">
        <f>IF((SUM('Раздел 4'!E22:E22)+SUM('Раздел 4'!F22:F22)&lt;=SUM('Раздел 4'!D22:D22)),"","Неверно!")</f>
      </c>
      <c r="B1153" s="351" t="s">
        <v>1618</v>
      </c>
      <c r="C1153" s="344" t="s">
        <v>1626</v>
      </c>
      <c r="D1153" s="344" t="s">
        <v>1438</v>
      </c>
      <c r="E1153" s="344" t="str">
        <f>CONCATENATE(SUM('Раздел 4'!E22:E22),"+",SUM('Раздел 4'!F22:F22),"&lt;=",SUM('Раздел 4'!D22:D22))</f>
        <v>0+0&lt;=0</v>
      </c>
    </row>
    <row r="1154" spans="1:5" ht="25.5">
      <c r="A1154" s="349">
        <f>IF((SUM('Раздел 4'!E23:E23)+SUM('Раздел 4'!F23:F23)&lt;=SUM('Раздел 4'!D23:D23)),"","Неверно!")</f>
      </c>
      <c r="B1154" s="351" t="s">
        <v>1618</v>
      </c>
      <c r="C1154" s="344" t="s">
        <v>1627</v>
      </c>
      <c r="D1154" s="344" t="s">
        <v>1438</v>
      </c>
      <c r="E1154" s="344" t="str">
        <f>CONCATENATE(SUM('Раздел 4'!E23:E23),"+",SUM('Раздел 4'!F23:F23),"&lt;=",SUM('Раздел 4'!D23:D23))</f>
        <v>12+4&lt;=17</v>
      </c>
    </row>
    <row r="1155" spans="1:5" ht="25.5">
      <c r="A1155" s="349">
        <f>IF((SUM('Раздел 4'!E24:E24)+SUM('Раздел 4'!F24:F24)&lt;=SUM('Раздел 4'!D24:D24)),"","Неверно!")</f>
      </c>
      <c r="B1155" s="351" t="s">
        <v>1618</v>
      </c>
      <c r="C1155" s="344" t="s">
        <v>1628</v>
      </c>
      <c r="D1155" s="344" t="s">
        <v>1438</v>
      </c>
      <c r="E1155" s="344" t="str">
        <f>CONCATENATE(SUM('Раздел 4'!E24:E24),"+",SUM('Раздел 4'!F24:F24),"&lt;=",SUM('Раздел 4'!D24:D24))</f>
        <v>0+0&lt;=0</v>
      </c>
    </row>
    <row r="1156" spans="1:5" ht="25.5">
      <c r="A1156" s="349">
        <f>IF((SUM('Раздел 4'!E25:E25)+SUM('Раздел 4'!F25:F25)&lt;=SUM('Раздел 4'!D25:D25)),"","Неверно!")</f>
      </c>
      <c r="B1156" s="351" t="s">
        <v>1618</v>
      </c>
      <c r="C1156" s="344" t="s">
        <v>1629</v>
      </c>
      <c r="D1156" s="344" t="s">
        <v>1438</v>
      </c>
      <c r="E1156" s="344" t="str">
        <f>CONCATENATE(SUM('Раздел 4'!E25:E25),"+",SUM('Раздел 4'!F25:F25),"&lt;=",SUM('Раздел 4'!D25:D25))</f>
        <v>0+0&lt;=0</v>
      </c>
    </row>
    <row r="1157" spans="1:5" ht="25.5">
      <c r="A1157" s="349">
        <f>IF((SUM('Раздел 4'!E8:E8)+SUM('Раздел 4'!F8:F8)&lt;=SUM('Раздел 4'!D8:D8)),"","Неверно!")</f>
      </c>
      <c r="B1157" s="351" t="s">
        <v>1618</v>
      </c>
      <c r="C1157" s="344" t="s">
        <v>1630</v>
      </c>
      <c r="D1157" s="344" t="s">
        <v>1438</v>
      </c>
      <c r="E1157" s="344" t="str">
        <f>CONCATENATE(SUM('Раздел 4'!E8:E8),"+",SUM('Раздел 4'!F8:F8),"&lt;=",SUM('Раздел 4'!D8:D8))</f>
        <v>0+0&lt;=0</v>
      </c>
    </row>
    <row r="1158" spans="1:5" ht="25.5">
      <c r="A1158" s="349">
        <f>IF((SUM('Раздел 4'!E26:E26)+SUM('Раздел 4'!F26:F26)&lt;=SUM('Раздел 4'!D26:D26)),"","Неверно!")</f>
      </c>
      <c r="B1158" s="351" t="s">
        <v>1618</v>
      </c>
      <c r="C1158" s="344" t="s">
        <v>1631</v>
      </c>
      <c r="D1158" s="344" t="s">
        <v>1438</v>
      </c>
      <c r="E1158" s="344" t="str">
        <f>CONCATENATE(SUM('Раздел 4'!E26:E26),"+",SUM('Раздел 4'!F26:F26),"&lt;=",SUM('Раздел 4'!D26:D26))</f>
        <v>7+0&lt;=7</v>
      </c>
    </row>
    <row r="1159" spans="1:5" ht="25.5">
      <c r="A1159" s="349">
        <f>IF((SUM('Раздел 4'!E27:E27)+SUM('Раздел 4'!F27:F27)&lt;=SUM('Раздел 4'!D27:D27)),"","Неверно!")</f>
      </c>
      <c r="B1159" s="351" t="s">
        <v>1618</v>
      </c>
      <c r="C1159" s="344" t="s">
        <v>1632</v>
      </c>
      <c r="D1159" s="344" t="s">
        <v>1438</v>
      </c>
      <c r="E1159" s="344" t="str">
        <f>CONCATENATE(SUM('Раздел 4'!E27:E27),"+",SUM('Раздел 4'!F27:F27),"&lt;=",SUM('Раздел 4'!D27:D27))</f>
        <v>0+0&lt;=0</v>
      </c>
    </row>
    <row r="1160" spans="1:5" ht="25.5">
      <c r="A1160" s="349">
        <f>IF((SUM('Раздел 4'!E28:E28)+SUM('Раздел 4'!F28:F28)&lt;=SUM('Раздел 4'!D28:D28)),"","Неверно!")</f>
      </c>
      <c r="B1160" s="351" t="s">
        <v>1618</v>
      </c>
      <c r="C1160" s="344" t="s">
        <v>1633</v>
      </c>
      <c r="D1160" s="344" t="s">
        <v>1438</v>
      </c>
      <c r="E1160" s="344" t="str">
        <f>CONCATENATE(SUM('Раздел 4'!E28:E28),"+",SUM('Раздел 4'!F28:F28),"&lt;=",SUM('Раздел 4'!D28:D28))</f>
        <v>0+0&lt;=0</v>
      </c>
    </row>
    <row r="1161" spans="1:5" ht="25.5">
      <c r="A1161" s="349">
        <f>IF((SUM('Раздел 4'!E29:E29)+SUM('Раздел 4'!F29:F29)&lt;=SUM('Раздел 4'!D29:D29)),"","Неверно!")</f>
      </c>
      <c r="B1161" s="351" t="s">
        <v>1618</v>
      </c>
      <c r="C1161" s="344" t="s">
        <v>1634</v>
      </c>
      <c r="D1161" s="344" t="s">
        <v>1438</v>
      </c>
      <c r="E1161" s="344" t="str">
        <f>CONCATENATE(SUM('Раздел 4'!E29:E29),"+",SUM('Раздел 4'!F29:F29),"&lt;=",SUM('Раздел 4'!D29:D29))</f>
        <v>0+0&lt;=0</v>
      </c>
    </row>
    <row r="1162" spans="1:5" ht="25.5">
      <c r="A1162" s="349">
        <f>IF((SUM('Раздел 4'!E30:E30)+SUM('Раздел 4'!F30:F30)&lt;=SUM('Раздел 4'!D30:D30)),"","Неверно!")</f>
      </c>
      <c r="B1162" s="351" t="s">
        <v>1618</v>
      </c>
      <c r="C1162" s="344" t="s">
        <v>1635</v>
      </c>
      <c r="D1162" s="344" t="s">
        <v>1438</v>
      </c>
      <c r="E1162" s="344" t="str">
        <f>CONCATENATE(SUM('Раздел 4'!E30:E30),"+",SUM('Раздел 4'!F30:F30),"&lt;=",SUM('Раздел 4'!D30:D30))</f>
        <v>0+0&lt;=0</v>
      </c>
    </row>
    <row r="1163" spans="1:5" ht="25.5">
      <c r="A1163" s="349">
        <f>IF((SUM('Раздел 4'!E31:E31)+SUM('Раздел 4'!F31:F31)&lt;=SUM('Раздел 4'!D31:D31)),"","Неверно!")</f>
      </c>
      <c r="B1163" s="351" t="s">
        <v>1618</v>
      </c>
      <c r="C1163" s="344" t="s">
        <v>1636</v>
      </c>
      <c r="D1163" s="344" t="s">
        <v>1438</v>
      </c>
      <c r="E1163" s="344" t="str">
        <f>CONCATENATE(SUM('Раздел 4'!E31:E31),"+",SUM('Раздел 4'!F31:F31),"&lt;=",SUM('Раздел 4'!D31:D31))</f>
        <v>0+0&lt;=0</v>
      </c>
    </row>
    <row r="1164" spans="1:5" ht="25.5">
      <c r="A1164" s="349">
        <f>IF((SUM('Раздел 4'!E32:E32)+SUM('Раздел 4'!F32:F32)&lt;=SUM('Раздел 4'!D32:D32)),"","Неверно!")</f>
      </c>
      <c r="B1164" s="351" t="s">
        <v>1618</v>
      </c>
      <c r="C1164" s="344" t="s">
        <v>1637</v>
      </c>
      <c r="D1164" s="344" t="s">
        <v>1438</v>
      </c>
      <c r="E1164" s="344" t="str">
        <f>CONCATENATE(SUM('Раздел 4'!E32:E32),"+",SUM('Раздел 4'!F32:F32),"&lt;=",SUM('Раздел 4'!D32:D32))</f>
        <v>0+0&lt;=0</v>
      </c>
    </row>
    <row r="1165" spans="1:5" ht="25.5">
      <c r="A1165" s="349">
        <f>IF((SUM('Раздел 4'!E33:E33)+SUM('Раздел 4'!F33:F33)&lt;=SUM('Раздел 4'!D33:D33)),"","Неверно!")</f>
      </c>
      <c r="B1165" s="351" t="s">
        <v>1618</v>
      </c>
      <c r="C1165" s="344" t="s">
        <v>1638</v>
      </c>
      <c r="D1165" s="344" t="s">
        <v>1438</v>
      </c>
      <c r="E1165" s="344" t="str">
        <f>CONCATENATE(SUM('Раздел 4'!E33:E33),"+",SUM('Раздел 4'!F33:F33),"&lt;=",SUM('Раздел 4'!D33:D33))</f>
        <v>0+0&lt;=0</v>
      </c>
    </row>
    <row r="1166" spans="1:5" ht="25.5">
      <c r="A1166" s="349">
        <f>IF((SUM('Раздел 4'!E34:E34)+SUM('Раздел 4'!F34:F34)&lt;=SUM('Раздел 4'!D34:D34)),"","Неверно!")</f>
      </c>
      <c r="B1166" s="351" t="s">
        <v>1618</v>
      </c>
      <c r="C1166" s="344" t="s">
        <v>1639</v>
      </c>
      <c r="D1166" s="344" t="s">
        <v>1438</v>
      </c>
      <c r="E1166" s="344" t="str">
        <f>CONCATENATE(SUM('Раздел 4'!E34:E34),"+",SUM('Раздел 4'!F34:F34),"&lt;=",SUM('Раздел 4'!D34:D34))</f>
        <v>0+0&lt;=0</v>
      </c>
    </row>
    <row r="1167" spans="1:5" ht="25.5">
      <c r="A1167" s="349">
        <f>IF((SUM('Раздел 4'!E35:E35)+SUM('Раздел 4'!F35:F35)&lt;=SUM('Раздел 4'!D35:D35)),"","Неверно!")</f>
      </c>
      <c r="B1167" s="351" t="s">
        <v>1618</v>
      </c>
      <c r="C1167" s="344" t="s">
        <v>1640</v>
      </c>
      <c r="D1167" s="344" t="s">
        <v>1438</v>
      </c>
      <c r="E1167" s="344" t="str">
        <f>CONCATENATE(SUM('Раздел 4'!E35:E35),"+",SUM('Раздел 4'!F35:F35),"&lt;=",SUM('Раздел 4'!D35:D35))</f>
        <v>0+0&lt;=0</v>
      </c>
    </row>
    <row r="1168" spans="1:5" ht="25.5">
      <c r="A1168" s="349">
        <f>IF((SUM('Раздел 4'!E9:E9)+SUM('Раздел 4'!F9:F9)&lt;=SUM('Раздел 4'!D9:D9)),"","Неверно!")</f>
      </c>
      <c r="B1168" s="351" t="s">
        <v>1618</v>
      </c>
      <c r="C1168" s="344" t="s">
        <v>1641</v>
      </c>
      <c r="D1168" s="344" t="s">
        <v>1438</v>
      </c>
      <c r="E1168" s="344" t="str">
        <f>CONCATENATE(SUM('Раздел 4'!E9:E9),"+",SUM('Раздел 4'!F9:F9),"&lt;=",SUM('Раздел 4'!D9:D9))</f>
        <v>0+0&lt;=0</v>
      </c>
    </row>
    <row r="1169" spans="1:5" ht="25.5">
      <c r="A1169" s="349">
        <f>IF((SUM('Раздел 4'!E36:E36)+SUM('Раздел 4'!F36:F36)&lt;=SUM('Раздел 4'!D36:D36)),"","Неверно!")</f>
      </c>
      <c r="B1169" s="351" t="s">
        <v>1618</v>
      </c>
      <c r="C1169" s="344" t="s">
        <v>1642</v>
      </c>
      <c r="D1169" s="344" t="s">
        <v>1438</v>
      </c>
      <c r="E1169" s="344" t="str">
        <f>CONCATENATE(SUM('Раздел 4'!E36:E36),"+",SUM('Раздел 4'!F36:F36),"&lt;=",SUM('Раздел 4'!D36:D36))</f>
        <v>0+0&lt;=0</v>
      </c>
    </row>
    <row r="1170" spans="1:5" ht="25.5">
      <c r="A1170" s="349">
        <f>IF((SUM('Раздел 4'!E37:E37)+SUM('Раздел 4'!F37:F37)&lt;=SUM('Раздел 4'!D37:D37)),"","Неверно!")</f>
      </c>
      <c r="B1170" s="351" t="s">
        <v>1618</v>
      </c>
      <c r="C1170" s="344" t="s">
        <v>1643</v>
      </c>
      <c r="D1170" s="344" t="s">
        <v>1438</v>
      </c>
      <c r="E1170" s="344" t="str">
        <f>CONCATENATE(SUM('Раздел 4'!E37:E37),"+",SUM('Раздел 4'!F37:F37),"&lt;=",SUM('Раздел 4'!D37:D37))</f>
        <v>0+0&lt;=0</v>
      </c>
    </row>
    <row r="1171" spans="1:5" ht="25.5">
      <c r="A1171" s="349">
        <f>IF((SUM('Раздел 4'!E38:E38)+SUM('Раздел 4'!F38:F38)&lt;=SUM('Раздел 4'!D38:D38)),"","Неверно!")</f>
      </c>
      <c r="B1171" s="351" t="s">
        <v>1618</v>
      </c>
      <c r="C1171" s="344" t="s">
        <v>1644</v>
      </c>
      <c r="D1171" s="344" t="s">
        <v>1438</v>
      </c>
      <c r="E1171" s="344" t="str">
        <f>CONCATENATE(SUM('Раздел 4'!E38:E38),"+",SUM('Раздел 4'!F38:F38),"&lt;=",SUM('Раздел 4'!D38:D38))</f>
        <v>0+0&lt;=0</v>
      </c>
    </row>
    <row r="1172" spans="1:5" ht="25.5">
      <c r="A1172" s="349">
        <f>IF((SUM('Раздел 4'!E39:E39)+SUM('Раздел 4'!F39:F39)&lt;=SUM('Раздел 4'!D39:D39)),"","Неверно!")</f>
      </c>
      <c r="B1172" s="351" t="s">
        <v>1618</v>
      </c>
      <c r="C1172" s="344" t="s">
        <v>1645</v>
      </c>
      <c r="D1172" s="344" t="s">
        <v>1438</v>
      </c>
      <c r="E1172" s="344" t="str">
        <f>CONCATENATE(SUM('Раздел 4'!E39:E39),"+",SUM('Раздел 4'!F39:F39),"&lt;=",SUM('Раздел 4'!D39:D39))</f>
        <v>0+0&lt;=0</v>
      </c>
    </row>
    <row r="1173" spans="1:5" ht="25.5">
      <c r="A1173" s="349">
        <f>IF((SUM('Раздел 4'!E40:E40)+SUM('Раздел 4'!F40:F40)&lt;=SUM('Раздел 4'!D40:D40)),"","Неверно!")</f>
      </c>
      <c r="B1173" s="351" t="s">
        <v>1618</v>
      </c>
      <c r="C1173" s="344" t="s">
        <v>1646</v>
      </c>
      <c r="D1173" s="344" t="s">
        <v>1438</v>
      </c>
      <c r="E1173" s="344" t="str">
        <f>CONCATENATE(SUM('Раздел 4'!E40:E40),"+",SUM('Раздел 4'!F40:F40),"&lt;=",SUM('Раздел 4'!D40:D40))</f>
        <v>0+0&lt;=0</v>
      </c>
    </row>
    <row r="1174" spans="1:5" ht="25.5">
      <c r="A1174" s="349">
        <f>IF((SUM('Раздел 4'!E41:E41)+SUM('Раздел 4'!F41:F41)&lt;=SUM('Раздел 4'!D41:D41)),"","Неверно!")</f>
      </c>
      <c r="B1174" s="351" t="s">
        <v>1618</v>
      </c>
      <c r="C1174" s="344" t="s">
        <v>1647</v>
      </c>
      <c r="D1174" s="344" t="s">
        <v>1438</v>
      </c>
      <c r="E1174" s="344" t="str">
        <f>CONCATENATE(SUM('Раздел 4'!E41:E41),"+",SUM('Раздел 4'!F41:F41),"&lt;=",SUM('Раздел 4'!D41:D41))</f>
        <v>0+0&lt;=0</v>
      </c>
    </row>
    <row r="1175" spans="1:5" ht="25.5">
      <c r="A1175" s="349">
        <f>IF((SUM('Раздел 4'!E42:E42)+SUM('Раздел 4'!F42:F42)&lt;=SUM('Раздел 4'!D42:D42)),"","Неверно!")</f>
      </c>
      <c r="B1175" s="351" t="s">
        <v>1618</v>
      </c>
      <c r="C1175" s="344" t="s">
        <v>1648</v>
      </c>
      <c r="D1175" s="344" t="s">
        <v>1438</v>
      </c>
      <c r="E1175" s="344" t="str">
        <f>CONCATENATE(SUM('Раздел 4'!E42:E42),"+",SUM('Раздел 4'!F42:F42),"&lt;=",SUM('Раздел 4'!D42:D42))</f>
        <v>0+0&lt;=0</v>
      </c>
    </row>
    <row r="1176" spans="1:5" ht="25.5">
      <c r="A1176" s="349">
        <f>IF((SUM('Раздел 4'!E43:E43)+SUM('Раздел 4'!F43:F43)&lt;=SUM('Раздел 4'!D43:D43)),"","Неверно!")</f>
      </c>
      <c r="B1176" s="351" t="s">
        <v>1618</v>
      </c>
      <c r="C1176" s="344" t="s">
        <v>1649</v>
      </c>
      <c r="D1176" s="344" t="s">
        <v>1438</v>
      </c>
      <c r="E1176" s="344" t="str">
        <f>CONCATENATE(SUM('Раздел 4'!E43:E43),"+",SUM('Раздел 4'!F43:F43),"&lt;=",SUM('Раздел 4'!D43:D43))</f>
        <v>0+0&lt;=0</v>
      </c>
    </row>
    <row r="1177" spans="1:5" ht="25.5">
      <c r="A1177" s="349">
        <f>IF((SUM('Раздел 4'!E44:E44)+SUM('Раздел 4'!F44:F44)&lt;=SUM('Раздел 4'!D44:D44)),"","Неверно!")</f>
      </c>
      <c r="B1177" s="351" t="s">
        <v>1618</v>
      </c>
      <c r="C1177" s="344" t="s">
        <v>1650</v>
      </c>
      <c r="D1177" s="344" t="s">
        <v>1438</v>
      </c>
      <c r="E1177" s="344" t="str">
        <f>CONCATENATE(SUM('Раздел 4'!E44:E44),"+",SUM('Раздел 4'!F44:F44),"&lt;=",SUM('Раздел 4'!D44:D44))</f>
        <v>0+0&lt;=0</v>
      </c>
    </row>
    <row r="1178" spans="1:5" ht="25.5">
      <c r="A1178" s="349">
        <f>IF((SUM('Раздел 4'!E45:E45)+SUM('Раздел 4'!F45:F45)&lt;=SUM('Раздел 4'!D45:D45)),"","Неверно!")</f>
      </c>
      <c r="B1178" s="351" t="s">
        <v>1618</v>
      </c>
      <c r="C1178" s="344" t="s">
        <v>1651</v>
      </c>
      <c r="D1178" s="344" t="s">
        <v>1438</v>
      </c>
      <c r="E1178" s="344" t="str">
        <f>CONCATENATE(SUM('Раздел 4'!E45:E45),"+",SUM('Раздел 4'!F45:F45),"&lt;=",SUM('Раздел 4'!D45:D45))</f>
        <v>0+0&lt;=0</v>
      </c>
    </row>
    <row r="1179" spans="1:5" ht="25.5">
      <c r="A1179" s="349">
        <f>IF((SUM('Раздел 4'!E10:E10)+SUM('Раздел 4'!F10:F10)&lt;=SUM('Раздел 4'!D10:D10)),"","Неверно!")</f>
      </c>
      <c r="B1179" s="351" t="s">
        <v>1618</v>
      </c>
      <c r="C1179" s="344" t="s">
        <v>1652</v>
      </c>
      <c r="D1179" s="344" t="s">
        <v>1438</v>
      </c>
      <c r="E1179" s="344" t="str">
        <f>CONCATENATE(SUM('Раздел 4'!E10:E10),"+",SUM('Раздел 4'!F10:F10),"&lt;=",SUM('Раздел 4'!D10:D10))</f>
        <v>0+0&lt;=0</v>
      </c>
    </row>
    <row r="1180" spans="1:5" ht="25.5">
      <c r="A1180" s="349">
        <f>IF((SUM('Раздел 4'!E46:E46)+SUM('Раздел 4'!F46:F46)&lt;=SUM('Раздел 4'!D46:D46)),"","Неверно!")</f>
      </c>
      <c r="B1180" s="351" t="s">
        <v>1618</v>
      </c>
      <c r="C1180" s="344" t="s">
        <v>1653</v>
      </c>
      <c r="D1180" s="344" t="s">
        <v>1438</v>
      </c>
      <c r="E1180" s="344" t="str">
        <f>CONCATENATE(SUM('Раздел 4'!E46:E46),"+",SUM('Раздел 4'!F46:F46),"&lt;=",SUM('Раздел 4'!D46:D46))</f>
        <v>0+0&lt;=0</v>
      </c>
    </row>
    <row r="1181" spans="1:5" ht="25.5">
      <c r="A1181" s="349">
        <f>IF((SUM('Раздел 4'!E47:E47)+SUM('Раздел 4'!F47:F47)&lt;=SUM('Раздел 4'!D47:D47)),"","Неверно!")</f>
      </c>
      <c r="B1181" s="351" t="s">
        <v>1618</v>
      </c>
      <c r="C1181" s="344" t="s">
        <v>1654</v>
      </c>
      <c r="D1181" s="344" t="s">
        <v>1438</v>
      </c>
      <c r="E1181" s="344" t="str">
        <f>CONCATENATE(SUM('Раздел 4'!E47:E47),"+",SUM('Раздел 4'!F47:F47),"&lt;=",SUM('Раздел 4'!D47:D47))</f>
        <v>0+0&lt;=0</v>
      </c>
    </row>
    <row r="1182" spans="1:5" ht="25.5">
      <c r="A1182" s="349">
        <f>IF((SUM('Раздел 4'!E48:E48)+SUM('Раздел 4'!F48:F48)&lt;=SUM('Раздел 4'!D48:D48)),"","Неверно!")</f>
      </c>
      <c r="B1182" s="351" t="s">
        <v>1618</v>
      </c>
      <c r="C1182" s="344" t="s">
        <v>1655</v>
      </c>
      <c r="D1182" s="344" t="s">
        <v>1438</v>
      </c>
      <c r="E1182" s="344" t="str">
        <f>CONCATENATE(SUM('Раздел 4'!E48:E48),"+",SUM('Раздел 4'!F48:F48),"&lt;=",SUM('Раздел 4'!D48:D48))</f>
        <v>0+0&lt;=0</v>
      </c>
    </row>
    <row r="1183" spans="1:5" ht="25.5">
      <c r="A1183" s="349">
        <f>IF((SUM('Раздел 4'!E49:E49)+SUM('Раздел 4'!F49:F49)&lt;=SUM('Раздел 4'!D49:D49)),"","Неверно!")</f>
      </c>
      <c r="B1183" s="351" t="s">
        <v>1618</v>
      </c>
      <c r="C1183" s="344" t="s">
        <v>1656</v>
      </c>
      <c r="D1183" s="344" t="s">
        <v>1438</v>
      </c>
      <c r="E1183" s="344" t="str">
        <f>CONCATENATE(SUM('Раздел 4'!E49:E49),"+",SUM('Раздел 4'!F49:F49),"&lt;=",SUM('Раздел 4'!D49:D49))</f>
        <v>0+0&lt;=0</v>
      </c>
    </row>
    <row r="1184" spans="1:5" ht="25.5">
      <c r="A1184" s="349">
        <f>IF((SUM('Раздел 4'!E50:E50)+SUM('Раздел 4'!F50:F50)&lt;=SUM('Раздел 4'!D50:D50)),"","Неверно!")</f>
      </c>
      <c r="B1184" s="351" t="s">
        <v>1618</v>
      </c>
      <c r="C1184" s="344" t="s">
        <v>1657</v>
      </c>
      <c r="D1184" s="344" t="s">
        <v>1438</v>
      </c>
      <c r="E1184" s="344" t="str">
        <f>CONCATENATE(SUM('Раздел 4'!E50:E50),"+",SUM('Раздел 4'!F50:F50),"&lt;=",SUM('Раздел 4'!D50:D50))</f>
        <v>0+0&lt;=0</v>
      </c>
    </row>
    <row r="1185" spans="1:5" ht="25.5">
      <c r="A1185" s="349">
        <f>IF((SUM('Раздел 4'!E51:E51)+SUM('Раздел 4'!F51:F51)&lt;=SUM('Раздел 4'!D51:D51)),"","Неверно!")</f>
      </c>
      <c r="B1185" s="351" t="s">
        <v>1618</v>
      </c>
      <c r="C1185" s="344" t="s">
        <v>1658</v>
      </c>
      <c r="D1185" s="344" t="s">
        <v>1438</v>
      </c>
      <c r="E1185" s="344" t="str">
        <f>CONCATENATE(SUM('Раздел 4'!E51:E51),"+",SUM('Раздел 4'!F51:F51),"&lt;=",SUM('Раздел 4'!D51:D51))</f>
        <v>0+0&lt;=0</v>
      </c>
    </row>
    <row r="1186" spans="1:5" ht="25.5">
      <c r="A1186" s="349">
        <f>IF((SUM('Раздел 4'!E52:E52)+SUM('Раздел 4'!F52:F52)&lt;=SUM('Раздел 4'!D52:D52)),"","Неверно!")</f>
      </c>
      <c r="B1186" s="351" t="s">
        <v>1618</v>
      </c>
      <c r="C1186" s="344" t="s">
        <v>1659</v>
      </c>
      <c r="D1186" s="344" t="s">
        <v>1438</v>
      </c>
      <c r="E1186" s="344" t="str">
        <f>CONCATENATE(SUM('Раздел 4'!E52:E52),"+",SUM('Раздел 4'!F52:F52),"&lt;=",SUM('Раздел 4'!D52:D52))</f>
        <v>0+0&lt;=0</v>
      </c>
    </row>
    <row r="1187" spans="1:5" ht="25.5">
      <c r="A1187" s="349">
        <f>IF((SUM('Раздел 4'!E53:E53)+SUM('Раздел 4'!F53:F53)&lt;=SUM('Раздел 4'!D53:D53)),"","Неверно!")</f>
      </c>
      <c r="B1187" s="351" t="s">
        <v>1618</v>
      </c>
      <c r="C1187" s="344" t="s">
        <v>1660</v>
      </c>
      <c r="D1187" s="344" t="s">
        <v>1438</v>
      </c>
      <c r="E1187" s="344" t="str">
        <f>CONCATENATE(SUM('Раздел 4'!E53:E53),"+",SUM('Раздел 4'!F53:F53),"&lt;=",SUM('Раздел 4'!D53:D53))</f>
        <v>0+0&lt;=0</v>
      </c>
    </row>
    <row r="1188" spans="1:5" ht="25.5">
      <c r="A1188" s="349">
        <f>IF((SUM('Раздел 4'!E54:E54)+SUM('Раздел 4'!F54:F54)&lt;=SUM('Раздел 4'!D54:D54)),"","Неверно!")</f>
      </c>
      <c r="B1188" s="351" t="s">
        <v>1618</v>
      </c>
      <c r="C1188" s="344" t="s">
        <v>1661</v>
      </c>
      <c r="D1188" s="344" t="s">
        <v>1438</v>
      </c>
      <c r="E1188" s="344" t="str">
        <f>CONCATENATE(SUM('Раздел 4'!E54:E54),"+",SUM('Раздел 4'!F54:F54),"&lt;=",SUM('Раздел 4'!D54:D54))</f>
        <v>0+0&lt;=0</v>
      </c>
    </row>
    <row r="1189" spans="1:5" ht="25.5">
      <c r="A1189" s="349">
        <f>IF((SUM('Раздел 4'!E55:E55)+SUM('Раздел 4'!F55:F55)&lt;=SUM('Раздел 4'!D55:D55)),"","Неверно!")</f>
      </c>
      <c r="B1189" s="351" t="s">
        <v>1618</v>
      </c>
      <c r="C1189" s="344" t="s">
        <v>1662</v>
      </c>
      <c r="D1189" s="344" t="s">
        <v>1438</v>
      </c>
      <c r="E1189" s="344" t="str">
        <f>CONCATENATE(SUM('Раздел 4'!E55:E55),"+",SUM('Раздел 4'!F55:F55),"&lt;=",SUM('Раздел 4'!D55:D55))</f>
        <v>1+0&lt;=1</v>
      </c>
    </row>
    <row r="1190" spans="1:5" ht="25.5">
      <c r="A1190" s="349">
        <f>IF((SUM('Раздел 4'!E11:E11)+SUM('Раздел 4'!F11:F11)&lt;=SUM('Раздел 4'!D11:D11)),"","Неверно!")</f>
      </c>
      <c r="B1190" s="351" t="s">
        <v>1618</v>
      </c>
      <c r="C1190" s="344" t="s">
        <v>1663</v>
      </c>
      <c r="D1190" s="344" t="s">
        <v>1438</v>
      </c>
      <c r="E1190" s="344" t="str">
        <f>CONCATENATE(SUM('Раздел 4'!E11:E11),"+",SUM('Раздел 4'!F11:F11),"&lt;=",SUM('Раздел 4'!D11:D11))</f>
        <v>0+0&lt;=0</v>
      </c>
    </row>
    <row r="1191" spans="1:5" ht="25.5">
      <c r="A1191" s="349">
        <f>IF((SUM('Раздел 4'!E56:E56)+SUM('Раздел 4'!F56:F56)&lt;=SUM('Раздел 4'!D56:D56)),"","Неверно!")</f>
      </c>
      <c r="B1191" s="351" t="s">
        <v>1618</v>
      </c>
      <c r="C1191" s="344" t="s">
        <v>1664</v>
      </c>
      <c r="D1191" s="344" t="s">
        <v>1438</v>
      </c>
      <c r="E1191" s="344" t="str">
        <f>CONCATENATE(SUM('Раздел 4'!E56:E56),"+",SUM('Раздел 4'!F56:F56),"&lt;=",SUM('Раздел 4'!D56:D56))</f>
        <v>0+0&lt;=0</v>
      </c>
    </row>
    <row r="1192" spans="1:5" ht="25.5">
      <c r="A1192" s="349">
        <f>IF((SUM('Раздел 4'!E57:E57)+SUM('Раздел 4'!F57:F57)&lt;=SUM('Раздел 4'!D57:D57)),"","Неверно!")</f>
      </c>
      <c r="B1192" s="351" t="s">
        <v>1618</v>
      </c>
      <c r="C1192" s="344" t="s">
        <v>1665</v>
      </c>
      <c r="D1192" s="344" t="s">
        <v>1438</v>
      </c>
      <c r="E1192" s="344" t="str">
        <f>CONCATENATE(SUM('Раздел 4'!E57:E57),"+",SUM('Раздел 4'!F57:F57),"&lt;=",SUM('Раздел 4'!D57:D57))</f>
        <v>0+0&lt;=0</v>
      </c>
    </row>
    <row r="1193" spans="1:5" ht="25.5">
      <c r="A1193" s="349">
        <f>IF((SUM('Раздел 4'!E58:E58)+SUM('Раздел 4'!F58:F58)&lt;=SUM('Раздел 4'!D58:D58)),"","Неверно!")</f>
      </c>
      <c r="B1193" s="351" t="s">
        <v>1618</v>
      </c>
      <c r="C1193" s="344" t="s">
        <v>1666</v>
      </c>
      <c r="D1193" s="344" t="s">
        <v>1438</v>
      </c>
      <c r="E1193" s="344" t="str">
        <f>CONCATENATE(SUM('Раздел 4'!E58:E58),"+",SUM('Раздел 4'!F58:F58),"&lt;=",SUM('Раздел 4'!D58:D58))</f>
        <v>4+0&lt;=4</v>
      </c>
    </row>
    <row r="1194" spans="1:5" ht="25.5">
      <c r="A1194" s="349">
        <f>IF((SUM('Раздел 4'!E59:E59)+SUM('Раздел 4'!F59:F59)&lt;=SUM('Раздел 4'!D59:D59)),"","Неверно!")</f>
      </c>
      <c r="B1194" s="351" t="s">
        <v>1618</v>
      </c>
      <c r="C1194" s="344" t="s">
        <v>1667</v>
      </c>
      <c r="D1194" s="344" t="s">
        <v>1438</v>
      </c>
      <c r="E1194" s="344" t="str">
        <f>CONCATENATE(SUM('Раздел 4'!E59:E59),"+",SUM('Раздел 4'!F59:F59),"&lt;=",SUM('Раздел 4'!D59:D59))</f>
        <v>0+0&lt;=0</v>
      </c>
    </row>
    <row r="1195" spans="1:5" ht="25.5">
      <c r="A1195" s="349">
        <f>IF((SUM('Раздел 4'!E60:E60)+SUM('Раздел 4'!F60:F60)&lt;=SUM('Раздел 4'!D60:D60)),"","Неверно!")</f>
      </c>
      <c r="B1195" s="351" t="s">
        <v>1618</v>
      </c>
      <c r="C1195" s="344" t="s">
        <v>1668</v>
      </c>
      <c r="D1195" s="344" t="s">
        <v>1438</v>
      </c>
      <c r="E1195" s="344" t="str">
        <f>CONCATENATE(SUM('Раздел 4'!E60:E60),"+",SUM('Раздел 4'!F60:F60),"&lt;=",SUM('Раздел 4'!D60:D60))</f>
        <v>0+0&lt;=0</v>
      </c>
    </row>
    <row r="1196" spans="1:5" ht="25.5">
      <c r="A1196" s="349">
        <f>IF((SUM('Раздел 4'!E61:E61)+SUM('Раздел 4'!F61:F61)&lt;=SUM('Раздел 4'!D61:D61)),"","Неверно!")</f>
      </c>
      <c r="B1196" s="351" t="s">
        <v>1618</v>
      </c>
      <c r="C1196" s="344" t="s">
        <v>1669</v>
      </c>
      <c r="D1196" s="344" t="s">
        <v>1438</v>
      </c>
      <c r="E1196" s="344" t="str">
        <f>CONCATENATE(SUM('Раздел 4'!E61:E61),"+",SUM('Раздел 4'!F61:F61),"&lt;=",SUM('Раздел 4'!D61:D61))</f>
        <v>0+0&lt;=0</v>
      </c>
    </row>
    <row r="1197" spans="1:5" ht="25.5">
      <c r="A1197" s="349">
        <f>IF((SUM('Раздел 4'!E62:E62)+SUM('Раздел 4'!F62:F62)&lt;=SUM('Раздел 4'!D62:D62)),"","Неверно!")</f>
      </c>
      <c r="B1197" s="351" t="s">
        <v>1618</v>
      </c>
      <c r="C1197" s="344" t="s">
        <v>1670</v>
      </c>
      <c r="D1197" s="344" t="s">
        <v>1438</v>
      </c>
      <c r="E1197" s="344" t="str">
        <f>CONCATENATE(SUM('Раздел 4'!E62:E62),"+",SUM('Раздел 4'!F62:F62),"&lt;=",SUM('Раздел 4'!D62:D62))</f>
        <v>0+0&lt;=0</v>
      </c>
    </row>
    <row r="1198" spans="1:5" ht="25.5">
      <c r="A1198" s="349">
        <f>IF((SUM('Раздел 4'!E63:E63)+SUM('Раздел 4'!F63:F63)&lt;=SUM('Раздел 4'!D63:D63)),"","Неверно!")</f>
      </c>
      <c r="B1198" s="351" t="s">
        <v>1618</v>
      </c>
      <c r="C1198" s="344" t="s">
        <v>1671</v>
      </c>
      <c r="D1198" s="344" t="s">
        <v>1438</v>
      </c>
      <c r="E1198" s="344" t="str">
        <f>CONCATENATE(SUM('Раздел 4'!E63:E63),"+",SUM('Раздел 4'!F63:F63),"&lt;=",SUM('Раздел 4'!D63:D63))</f>
        <v>0+0&lt;=0</v>
      </c>
    </row>
    <row r="1199" spans="1:5" ht="25.5">
      <c r="A1199" s="349">
        <f>IF((SUM('Раздел 4'!E64:E64)+SUM('Раздел 4'!F64:F64)&lt;=SUM('Раздел 4'!D64:D64)),"","Неверно!")</f>
      </c>
      <c r="B1199" s="351" t="s">
        <v>1618</v>
      </c>
      <c r="C1199" s="344" t="s">
        <v>1672</v>
      </c>
      <c r="D1199" s="344" t="s">
        <v>1438</v>
      </c>
      <c r="E1199" s="344" t="str">
        <f>CONCATENATE(SUM('Раздел 4'!E64:E64),"+",SUM('Раздел 4'!F64:F64),"&lt;=",SUM('Раздел 4'!D64:D64))</f>
        <v>0+0&lt;=0</v>
      </c>
    </row>
    <row r="1200" spans="1:5" ht="25.5">
      <c r="A1200" s="349">
        <f>IF((SUM('Раздел 4'!E65:E65)+SUM('Раздел 4'!F65:F65)&lt;=SUM('Раздел 4'!D65:D65)),"","Неверно!")</f>
      </c>
      <c r="B1200" s="351" t="s">
        <v>1618</v>
      </c>
      <c r="C1200" s="344" t="s">
        <v>1673</v>
      </c>
      <c r="D1200" s="344" t="s">
        <v>1438</v>
      </c>
      <c r="E1200" s="344" t="str">
        <f>CONCATENATE(SUM('Раздел 4'!E65:E65),"+",SUM('Раздел 4'!F65:F65),"&lt;=",SUM('Раздел 4'!D65:D65))</f>
        <v>0+0&lt;=0</v>
      </c>
    </row>
    <row r="1201" spans="1:5" ht="25.5">
      <c r="A1201" s="349">
        <f>IF((SUM('Раздел 4'!E12:E12)+SUM('Раздел 4'!F12:F12)&lt;=SUM('Раздел 4'!D12:D12)),"","Неверно!")</f>
      </c>
      <c r="B1201" s="351" t="s">
        <v>1618</v>
      </c>
      <c r="C1201" s="344" t="s">
        <v>1674</v>
      </c>
      <c r="D1201" s="344" t="s">
        <v>1438</v>
      </c>
      <c r="E1201" s="344" t="str">
        <f>CONCATENATE(SUM('Раздел 4'!E12:E12),"+",SUM('Раздел 4'!F12:F12),"&lt;=",SUM('Раздел 4'!D12:D12))</f>
        <v>0+0&lt;=0</v>
      </c>
    </row>
    <row r="1202" spans="1:5" ht="25.5">
      <c r="A1202" s="349">
        <f>IF((SUM('Раздел 4'!E66:E66)+SUM('Раздел 4'!F66:F66)&lt;=SUM('Раздел 4'!D66:D66)),"","Неверно!")</f>
      </c>
      <c r="B1202" s="351" t="s">
        <v>1618</v>
      </c>
      <c r="C1202" s="344" t="s">
        <v>1675</v>
      </c>
      <c r="D1202" s="344" t="s">
        <v>1438</v>
      </c>
      <c r="E1202" s="344" t="str">
        <f>CONCATENATE(SUM('Раздел 4'!E66:E66),"+",SUM('Раздел 4'!F66:F66),"&lt;=",SUM('Раздел 4'!D66:D66))</f>
        <v>0+0&lt;=0</v>
      </c>
    </row>
    <row r="1203" spans="1:5" ht="25.5">
      <c r="A1203" s="349">
        <f>IF((SUM('Раздел 4'!E67:E67)+SUM('Раздел 4'!F67:F67)&lt;=SUM('Раздел 4'!D67:D67)),"","Неверно!")</f>
      </c>
      <c r="B1203" s="351" t="s">
        <v>1618</v>
      </c>
      <c r="C1203" s="344" t="s">
        <v>1676</v>
      </c>
      <c r="D1203" s="344" t="s">
        <v>1438</v>
      </c>
      <c r="E1203" s="344" t="str">
        <f>CONCATENATE(SUM('Раздел 4'!E67:E67),"+",SUM('Раздел 4'!F67:F67),"&lt;=",SUM('Раздел 4'!D67:D67))</f>
        <v>0+0&lt;=0</v>
      </c>
    </row>
    <row r="1204" spans="1:5" ht="25.5">
      <c r="A1204" s="349">
        <f>IF((SUM('Раздел 4'!E68:E68)+SUM('Раздел 4'!F68:F68)&lt;=SUM('Раздел 4'!D68:D68)),"","Неверно!")</f>
      </c>
      <c r="B1204" s="351" t="s">
        <v>1618</v>
      </c>
      <c r="C1204" s="344" t="s">
        <v>1677</v>
      </c>
      <c r="D1204" s="344" t="s">
        <v>1438</v>
      </c>
      <c r="E1204" s="344" t="str">
        <f>CONCATENATE(SUM('Раздел 4'!E68:E68),"+",SUM('Раздел 4'!F68:F68),"&lt;=",SUM('Раздел 4'!D68:D68))</f>
        <v>0+0&lt;=0</v>
      </c>
    </row>
    <row r="1205" spans="1:5" ht="25.5">
      <c r="A1205" s="349">
        <f>IF((SUM('Раздел 4'!E69:E69)+SUM('Раздел 4'!F69:F69)&lt;=SUM('Раздел 4'!D69:D69)),"","Неверно!")</f>
      </c>
      <c r="B1205" s="351" t="s">
        <v>1618</v>
      </c>
      <c r="C1205" s="344" t="s">
        <v>1678</v>
      </c>
      <c r="D1205" s="344" t="s">
        <v>1438</v>
      </c>
      <c r="E1205" s="344" t="str">
        <f>CONCATENATE(SUM('Раздел 4'!E69:E69),"+",SUM('Раздел 4'!F69:F69),"&lt;=",SUM('Раздел 4'!D69:D69))</f>
        <v>0+0&lt;=0</v>
      </c>
    </row>
    <row r="1206" spans="1:5" ht="25.5">
      <c r="A1206" s="349">
        <f>IF((SUM('Раздел 4'!E70:E70)+SUM('Раздел 4'!F70:F70)&lt;=SUM('Раздел 4'!D70:D70)),"","Неверно!")</f>
      </c>
      <c r="B1206" s="351" t="s">
        <v>1618</v>
      </c>
      <c r="C1206" s="344" t="s">
        <v>1679</v>
      </c>
      <c r="D1206" s="344" t="s">
        <v>1438</v>
      </c>
      <c r="E1206" s="344" t="str">
        <f>CONCATENATE(SUM('Раздел 4'!E70:E70),"+",SUM('Раздел 4'!F70:F70),"&lt;=",SUM('Раздел 4'!D70:D70))</f>
        <v>0+0&lt;=0</v>
      </c>
    </row>
    <row r="1207" spans="1:5" ht="25.5">
      <c r="A1207" s="349">
        <f>IF((SUM('Раздел 4'!E71:E71)+SUM('Раздел 4'!F71:F71)&lt;=SUM('Раздел 4'!D71:D71)),"","Неверно!")</f>
      </c>
      <c r="B1207" s="351" t="s">
        <v>1618</v>
      </c>
      <c r="C1207" s="344" t="s">
        <v>1680</v>
      </c>
      <c r="D1207" s="344" t="s">
        <v>1438</v>
      </c>
      <c r="E1207" s="344" t="str">
        <f>CONCATENATE(SUM('Раздел 4'!E71:E71),"+",SUM('Раздел 4'!F71:F71),"&lt;=",SUM('Раздел 4'!D71:D71))</f>
        <v>0+0&lt;=0</v>
      </c>
    </row>
    <row r="1208" spans="1:5" ht="25.5">
      <c r="A1208" s="349">
        <f>IF((SUM('Раздел 4'!E72:E72)+SUM('Раздел 4'!F72:F72)&lt;=SUM('Раздел 4'!D72:D72)),"","Неверно!")</f>
      </c>
      <c r="B1208" s="351" t="s">
        <v>1618</v>
      </c>
      <c r="C1208" s="344" t="s">
        <v>1681</v>
      </c>
      <c r="D1208" s="344" t="s">
        <v>1438</v>
      </c>
      <c r="E1208" s="344" t="str">
        <f>CONCATENATE(SUM('Раздел 4'!E72:E72),"+",SUM('Раздел 4'!F72:F72),"&lt;=",SUM('Раздел 4'!D72:D72))</f>
        <v>0+0&lt;=0</v>
      </c>
    </row>
    <row r="1209" spans="1:5" ht="25.5">
      <c r="A1209" s="349">
        <f>IF((SUM('Раздел 4'!E73:E73)+SUM('Раздел 4'!F73:F73)&lt;=SUM('Раздел 4'!D73:D73)),"","Неверно!")</f>
      </c>
      <c r="B1209" s="351" t="s">
        <v>1618</v>
      </c>
      <c r="C1209" s="344" t="s">
        <v>1682</v>
      </c>
      <c r="D1209" s="344" t="s">
        <v>1438</v>
      </c>
      <c r="E1209" s="344" t="str">
        <f>CONCATENATE(SUM('Раздел 4'!E73:E73),"+",SUM('Раздел 4'!F73:F73),"&lt;=",SUM('Раздел 4'!D73:D73))</f>
        <v>0+0&lt;=0</v>
      </c>
    </row>
    <row r="1210" spans="1:5" ht="25.5">
      <c r="A1210" s="349">
        <f>IF((SUM('Раздел 4'!E74:E74)+SUM('Раздел 4'!F74:F74)&lt;=SUM('Раздел 4'!D74:D74)),"","Неверно!")</f>
      </c>
      <c r="B1210" s="351" t="s">
        <v>1618</v>
      </c>
      <c r="C1210" s="344" t="s">
        <v>1683</v>
      </c>
      <c r="D1210" s="344" t="s">
        <v>1438</v>
      </c>
      <c r="E1210" s="344" t="str">
        <f>CONCATENATE(SUM('Раздел 4'!E74:E74),"+",SUM('Раздел 4'!F74:F74),"&lt;=",SUM('Раздел 4'!D74:D74))</f>
        <v>0+0&lt;=0</v>
      </c>
    </row>
    <row r="1211" spans="1:5" ht="25.5">
      <c r="A1211" s="349">
        <f>IF((SUM('Раздел 4'!E75:E75)+SUM('Раздел 4'!F75:F75)&lt;=SUM('Раздел 4'!D75:D75)),"","Неверно!")</f>
      </c>
      <c r="B1211" s="351" t="s">
        <v>1618</v>
      </c>
      <c r="C1211" s="344" t="s">
        <v>1684</v>
      </c>
      <c r="D1211" s="344" t="s">
        <v>1438</v>
      </c>
      <c r="E1211" s="344" t="str">
        <f>CONCATENATE(SUM('Раздел 4'!E75:E75),"+",SUM('Раздел 4'!F75:F75),"&lt;=",SUM('Раздел 4'!D75:D75))</f>
        <v>10+2&lt;=16</v>
      </c>
    </row>
    <row r="1212" spans="1:5" ht="25.5">
      <c r="A1212" s="349">
        <f>IF((SUM('Раздел 4'!E13:E13)+SUM('Раздел 4'!F13:F13)&lt;=SUM('Раздел 4'!D13:D13)),"","Неверно!")</f>
      </c>
      <c r="B1212" s="351" t="s">
        <v>1618</v>
      </c>
      <c r="C1212" s="344" t="s">
        <v>1685</v>
      </c>
      <c r="D1212" s="344" t="s">
        <v>1438</v>
      </c>
      <c r="E1212" s="344" t="str">
        <f>CONCATENATE(SUM('Раздел 4'!E13:E13),"+",SUM('Раздел 4'!F13:F13),"&lt;=",SUM('Раздел 4'!D13:D13))</f>
        <v>0+0&lt;=0</v>
      </c>
    </row>
    <row r="1213" spans="1:5" ht="25.5">
      <c r="A1213" s="349">
        <f>IF((SUM('Раздел 4'!E76:E76)+SUM('Раздел 4'!F76:F76)&lt;=SUM('Раздел 4'!D76:D76)),"","Неверно!")</f>
      </c>
      <c r="B1213" s="351" t="s">
        <v>1618</v>
      </c>
      <c r="C1213" s="344" t="s">
        <v>1686</v>
      </c>
      <c r="D1213" s="344" t="s">
        <v>1438</v>
      </c>
      <c r="E1213" s="344" t="str">
        <f>CONCATENATE(SUM('Раздел 4'!E76:E76),"+",SUM('Раздел 4'!F76:F76),"&lt;=",SUM('Раздел 4'!D76:D76))</f>
        <v>34+6&lt;=45</v>
      </c>
    </row>
    <row r="1214" spans="1:5" ht="25.5">
      <c r="A1214" s="349">
        <f>IF((SUM('Раздел 4'!E14:E14)+SUM('Раздел 4'!F14:F14)&lt;=SUM('Раздел 4'!D14:D14)),"","Неверно!")</f>
      </c>
      <c r="B1214" s="351" t="s">
        <v>1618</v>
      </c>
      <c r="C1214" s="344" t="s">
        <v>1687</v>
      </c>
      <c r="D1214" s="344" t="s">
        <v>1438</v>
      </c>
      <c r="E1214" s="344" t="str">
        <f>CONCATENATE(SUM('Раздел 4'!E14:E14),"+",SUM('Раздел 4'!F14:F14),"&lt;=",SUM('Раздел 4'!D14:D14))</f>
        <v>0+0&lt;=0</v>
      </c>
    </row>
    <row r="1215" spans="1:5" ht="25.5">
      <c r="A1215" s="349">
        <f>IF((SUM('Раздел 4'!E15:E15)+SUM('Раздел 4'!F15:F15)&lt;=SUM('Раздел 4'!D15:D15)),"","Неверно!")</f>
      </c>
      <c r="B1215" s="351" t="s">
        <v>1618</v>
      </c>
      <c r="C1215" s="344" t="s">
        <v>1688</v>
      </c>
      <c r="D1215" s="344" t="s">
        <v>1438</v>
      </c>
      <c r="E1215" s="344" t="str">
        <f>CONCATENATE(SUM('Раздел 4'!E15:E15),"+",SUM('Раздел 4'!F15:F15),"&lt;=",SUM('Раздел 4'!D15:D15))</f>
        <v>0+0&lt;=0</v>
      </c>
    </row>
    <row r="1216" spans="1:5" ht="25.5">
      <c r="A1216" s="349">
        <f>IF((SUM('Разделы 2, 3, 5'!K41:K41)&lt;=SUM('Разделы 2, 3, 5'!K42:K43)),"","Неверно!")</f>
      </c>
      <c r="B1216" s="351" t="s">
        <v>1689</v>
      </c>
      <c r="C1216" s="344" t="s">
        <v>1690</v>
      </c>
      <c r="D1216" s="344" t="s">
        <v>1437</v>
      </c>
      <c r="E1216" s="344" t="str">
        <f>CONCATENATE(SUM('Разделы 2, 3, 5'!K41:K41),"&lt;=",SUM('Разделы 2, 3, 5'!K42:K43))</f>
        <v>0&lt;=0</v>
      </c>
    </row>
    <row r="1217" spans="1:5" ht="25.5">
      <c r="A1217" s="349">
        <f>IF((SUM('Разделы 2, 3, 5'!L41:L41)&lt;=SUM('Разделы 2, 3, 5'!L42:L43)),"","Неверно!")</f>
      </c>
      <c r="B1217" s="351" t="s">
        <v>1689</v>
      </c>
      <c r="C1217" s="344" t="s">
        <v>1691</v>
      </c>
      <c r="D1217" s="344" t="s">
        <v>1437</v>
      </c>
      <c r="E1217" s="344" t="str">
        <f>CONCATENATE(SUM('Разделы 2, 3, 5'!L41:L41),"&lt;=",SUM('Разделы 2, 3, 5'!L42:L43))</f>
        <v>0&lt;=0</v>
      </c>
    </row>
    <row r="1218" spans="1:5" ht="51">
      <c r="A1218" s="349">
        <f>IF((SUM('Разделы 2, 3, 5'!E33:E39)=SUM('Раздел 1'!T44:T44)),"","Неверно!")</f>
      </c>
      <c r="B1218" s="351" t="s">
        <v>1692</v>
      </c>
      <c r="C1218" s="344" t="s">
        <v>1693</v>
      </c>
      <c r="D1218" s="344" t="s">
        <v>278</v>
      </c>
      <c r="E1218" s="344" t="str">
        <f>CONCATENATE(SUM('Разделы 2, 3, 5'!E33:E39),"=",SUM('Раздел 1'!T44:T44))</f>
        <v>0=0</v>
      </c>
    </row>
    <row r="1219" spans="1:5" ht="38.25">
      <c r="A1219" s="349">
        <f>IF((SUM('Раздел 1'!F53:G53)=SUM('Раздел 1'!M53:M53)+SUM('Раздел 1'!O53:O53)),"","Неверно!")</f>
      </c>
      <c r="B1219" s="351" t="s">
        <v>1694</v>
      </c>
      <c r="C1219" s="344" t="s">
        <v>1695</v>
      </c>
      <c r="D1219" s="344" t="s">
        <v>1422</v>
      </c>
      <c r="E1219" s="344" t="str">
        <f>CONCATENATE(SUM('Раздел 1'!F53:G53),"=",SUM('Раздел 1'!M53:M53),"+",SUM('Раздел 1'!O53:O53))</f>
        <v>10=10+0</v>
      </c>
    </row>
    <row r="1220" spans="1:5" ht="38.25">
      <c r="A1220" s="349">
        <f>IF((SUM('Раздел 1'!F54:G54)=SUM('Раздел 1'!M54:M54)+SUM('Раздел 1'!O54:O54)),"","Неверно!")</f>
      </c>
      <c r="B1220" s="351" t="s">
        <v>1694</v>
      </c>
      <c r="C1220" s="344" t="s">
        <v>1696</v>
      </c>
      <c r="D1220" s="344" t="s">
        <v>1422</v>
      </c>
      <c r="E1220" s="344" t="str">
        <f>CONCATENATE(SUM('Раздел 1'!F54:G54),"=",SUM('Раздел 1'!M54:M54),"+",SUM('Раздел 1'!O54:O54))</f>
        <v>0=0+0</v>
      </c>
    </row>
    <row r="1221" spans="1:5" ht="38.25">
      <c r="A1221" s="349">
        <f>IF((SUM('Раздел 1'!F55:G55)=SUM('Раздел 1'!M55:M55)+SUM('Раздел 1'!O55:O55)),"","Неверно!")</f>
      </c>
      <c r="B1221" s="351" t="s">
        <v>1694</v>
      </c>
      <c r="C1221" s="344" t="s">
        <v>1697</v>
      </c>
      <c r="D1221" s="344" t="s">
        <v>1422</v>
      </c>
      <c r="E1221" s="344" t="str">
        <f>CONCATENATE(SUM('Раздел 1'!F55:G55),"=",SUM('Раздел 1'!M55:M55),"+",SUM('Раздел 1'!O55:O55))</f>
        <v>0=0+0</v>
      </c>
    </row>
    <row r="1222" spans="1:5" ht="38.25">
      <c r="A1222" s="349">
        <f>IF((SUM('Раздел 1'!F56:G56)=SUM('Раздел 1'!M56:M56)+SUM('Раздел 1'!O56:O56)),"","Неверно!")</f>
      </c>
      <c r="B1222" s="351" t="s">
        <v>1694</v>
      </c>
      <c r="C1222" s="344" t="s">
        <v>1698</v>
      </c>
      <c r="D1222" s="344" t="s">
        <v>1422</v>
      </c>
      <c r="E1222" s="344" t="str">
        <f>CONCATENATE(SUM('Раздел 1'!F56:G56),"=",SUM('Раздел 1'!M56:M56),"+",SUM('Раздел 1'!O56:O56))</f>
        <v>0=0+0</v>
      </c>
    </row>
    <row r="1223" spans="1:5" ht="51">
      <c r="A1223" s="349">
        <f>IF((SUM('Разделы 2, 3, 5'!K22:K22)=SUM('Разделы 2, 3, 5'!L22:L22)),"","Неверно!")</f>
      </c>
      <c r="B1223" s="351" t="s">
        <v>1699</v>
      </c>
      <c r="C1223" s="344" t="s">
        <v>1700</v>
      </c>
      <c r="D1223" s="344" t="s">
        <v>1445</v>
      </c>
      <c r="E1223" s="344" t="str">
        <f>CONCATENATE(SUM('Разделы 2, 3, 5'!K22:K22),"=",SUM('Разделы 2, 3, 5'!L22:L22))</f>
        <v>0=0</v>
      </c>
    </row>
    <row r="1224" spans="1:5" ht="63.75">
      <c r="A1224" s="349">
        <f>IF((SUM('Разделы 9, 10, 11'!L15:L15)=0),"","Неверно!")</f>
      </c>
      <c r="B1224" s="351" t="s">
        <v>1701</v>
      </c>
      <c r="C1224" s="344" t="s">
        <v>400</v>
      </c>
      <c r="D1224" s="344" t="s">
        <v>1428</v>
      </c>
      <c r="E1224" s="344" t="str">
        <f>CONCATENATE(SUM('Разделы 9, 10, 11'!L15:L15),"=",0)</f>
        <v>0=0</v>
      </c>
    </row>
    <row r="1225" spans="1:5" ht="38.25">
      <c r="A1225" s="349">
        <f>IF((SUM('Раздел 1'!F50:F52)=SUM('Раздел 1'!F44:F44)),"","Неверно!")</f>
      </c>
      <c r="B1225" s="351" t="s">
        <v>1702</v>
      </c>
      <c r="C1225" s="344" t="s">
        <v>1703</v>
      </c>
      <c r="D1225" s="344" t="s">
        <v>1412</v>
      </c>
      <c r="E1225" s="344" t="str">
        <f>CONCATENATE(SUM('Раздел 1'!F50:F52),"=",SUM('Раздел 1'!F44:F44))</f>
        <v>3=3</v>
      </c>
    </row>
    <row r="1226" spans="1:5" ht="38.25">
      <c r="A1226" s="349">
        <f>IF((SUM('Раздел 1'!O50:O52)=SUM('Раздел 1'!O44:O44)),"","Неверно!")</f>
      </c>
      <c r="B1226" s="351" t="s">
        <v>1702</v>
      </c>
      <c r="C1226" s="344" t="s">
        <v>1704</v>
      </c>
      <c r="D1226" s="344" t="s">
        <v>1412</v>
      </c>
      <c r="E1226" s="344" t="str">
        <f>CONCATENATE(SUM('Раздел 1'!O50:O52),"=",SUM('Раздел 1'!O44:O44))</f>
        <v>0=0</v>
      </c>
    </row>
    <row r="1227" spans="1:5" ht="38.25">
      <c r="A1227" s="349">
        <f>IF((SUM('Раздел 1'!P50:P52)=SUM('Раздел 1'!P44:P44)),"","Неверно!")</f>
      </c>
      <c r="B1227" s="351" t="s">
        <v>1702</v>
      </c>
      <c r="C1227" s="344" t="s">
        <v>1705</v>
      </c>
      <c r="D1227" s="344" t="s">
        <v>1412</v>
      </c>
      <c r="E1227" s="344" t="str">
        <f>CONCATENATE(SUM('Раздел 1'!P50:P52),"=",SUM('Раздел 1'!P44:P44))</f>
        <v>12=12</v>
      </c>
    </row>
    <row r="1228" spans="1:5" ht="38.25">
      <c r="A1228" s="349">
        <f>IF((SUM('Раздел 1'!Q50:Q52)=SUM('Раздел 1'!Q44:Q44)),"","Неверно!")</f>
      </c>
      <c r="B1228" s="351" t="s">
        <v>1702</v>
      </c>
      <c r="C1228" s="344" t="s">
        <v>1706</v>
      </c>
      <c r="D1228" s="344" t="s">
        <v>1412</v>
      </c>
      <c r="E1228" s="344" t="str">
        <f>CONCATENATE(SUM('Раздел 1'!Q50:Q52),"=",SUM('Раздел 1'!Q44:Q44))</f>
        <v>13=13</v>
      </c>
    </row>
    <row r="1229" spans="1:5" ht="38.25">
      <c r="A1229" s="349">
        <f>IF((SUM('Раздел 1'!R50:R52)=SUM('Раздел 1'!R44:R44)),"","Неверно!")</f>
      </c>
      <c r="B1229" s="351" t="s">
        <v>1702</v>
      </c>
      <c r="C1229" s="344" t="s">
        <v>1707</v>
      </c>
      <c r="D1229" s="344" t="s">
        <v>1412</v>
      </c>
      <c r="E1229" s="344" t="str">
        <f>CONCATENATE(SUM('Раздел 1'!R50:R52),"=",SUM('Раздел 1'!R44:R44))</f>
        <v>0=0</v>
      </c>
    </row>
    <row r="1230" spans="1:5" ht="38.25">
      <c r="A1230" s="349">
        <f>IF((SUM('Раздел 1'!S50:S52)=SUM('Раздел 1'!S44:S44)),"","Неверно!")</f>
      </c>
      <c r="B1230" s="351" t="s">
        <v>1702</v>
      </c>
      <c r="C1230" s="344" t="s">
        <v>1708</v>
      </c>
      <c r="D1230" s="344" t="s">
        <v>1412</v>
      </c>
      <c r="E1230" s="344" t="str">
        <f>CONCATENATE(SUM('Раздел 1'!S50:S52),"=",SUM('Раздел 1'!S44:S44))</f>
        <v>0=0</v>
      </c>
    </row>
    <row r="1231" spans="1:5" ht="38.25">
      <c r="A1231" s="349">
        <f>IF((SUM('Раздел 1'!T50:T52)=SUM('Раздел 1'!T44:T44)),"","Неверно!")</f>
      </c>
      <c r="B1231" s="351" t="s">
        <v>1702</v>
      </c>
      <c r="C1231" s="344" t="s">
        <v>1709</v>
      </c>
      <c r="D1231" s="344" t="s">
        <v>1412</v>
      </c>
      <c r="E1231" s="344" t="str">
        <f>CONCATENATE(SUM('Раздел 1'!T50:T52),"=",SUM('Раздел 1'!T44:T44))</f>
        <v>0=0</v>
      </c>
    </row>
    <row r="1232" spans="1:5" ht="38.25">
      <c r="A1232" s="349">
        <f>IF((SUM('Раздел 1'!U50:U52)=SUM('Раздел 1'!U44:U44)),"","Неверно!")</f>
      </c>
      <c r="B1232" s="351" t="s">
        <v>1702</v>
      </c>
      <c r="C1232" s="344" t="s">
        <v>1710</v>
      </c>
      <c r="D1232" s="344" t="s">
        <v>1412</v>
      </c>
      <c r="E1232" s="344" t="str">
        <f>CONCATENATE(SUM('Раздел 1'!U50:U52),"=",SUM('Раздел 1'!U44:U44))</f>
        <v>1=1</v>
      </c>
    </row>
    <row r="1233" spans="1:5" ht="38.25">
      <c r="A1233" s="349">
        <f>IF((SUM('Раздел 1'!V50:V52)=SUM('Раздел 1'!V44:V44)),"","Неверно!")</f>
      </c>
      <c r="B1233" s="351" t="s">
        <v>1702</v>
      </c>
      <c r="C1233" s="344" t="s">
        <v>1711</v>
      </c>
      <c r="D1233" s="344" t="s">
        <v>1412</v>
      </c>
      <c r="E1233" s="344" t="str">
        <f>CONCATENATE(SUM('Раздел 1'!V50:V52),"=",SUM('Раздел 1'!V44:V44))</f>
        <v>5=5</v>
      </c>
    </row>
    <row r="1234" spans="1:5" ht="38.25">
      <c r="A1234" s="349">
        <f>IF((SUM('Раздел 1'!W50:W52)=SUM('Раздел 1'!W44:W44)),"","Неверно!")</f>
      </c>
      <c r="B1234" s="351" t="s">
        <v>1702</v>
      </c>
      <c r="C1234" s="344" t="s">
        <v>1712</v>
      </c>
      <c r="D1234" s="344" t="s">
        <v>1412</v>
      </c>
      <c r="E1234" s="344" t="str">
        <f>CONCATENATE(SUM('Раздел 1'!W50:W52),"=",SUM('Раздел 1'!W44:W44))</f>
        <v>5=5</v>
      </c>
    </row>
    <row r="1235" spans="1:5" ht="38.25">
      <c r="A1235" s="349">
        <f>IF((SUM('Раздел 1'!X50:X52)=SUM('Раздел 1'!X44:X44)),"","Неверно!")</f>
      </c>
      <c r="B1235" s="351" t="s">
        <v>1702</v>
      </c>
      <c r="C1235" s="344" t="s">
        <v>1713</v>
      </c>
      <c r="D1235" s="344" t="s">
        <v>1412</v>
      </c>
      <c r="E1235" s="344" t="str">
        <f>CONCATENATE(SUM('Раздел 1'!X50:X52),"=",SUM('Раздел 1'!X44:X44))</f>
        <v>0=0</v>
      </c>
    </row>
    <row r="1236" spans="1:5" ht="38.25">
      <c r="A1236" s="349">
        <f>IF((SUM('Раздел 1'!G50:G52)=SUM('Раздел 1'!G44:G44)),"","Неверно!")</f>
      </c>
      <c r="B1236" s="351" t="s">
        <v>1702</v>
      </c>
      <c r="C1236" s="344" t="s">
        <v>1714</v>
      </c>
      <c r="D1236" s="344" t="s">
        <v>1412</v>
      </c>
      <c r="E1236" s="344" t="str">
        <f>CONCATENATE(SUM('Раздел 1'!G50:G52),"=",SUM('Раздел 1'!G44:G44))</f>
        <v>7=7</v>
      </c>
    </row>
    <row r="1237" spans="1:5" ht="38.25">
      <c r="A1237" s="349">
        <f>IF((SUM('Раздел 1'!Y50:Y52)=SUM('Раздел 1'!Y44:Y44)),"","Неверно!")</f>
      </c>
      <c r="B1237" s="351" t="s">
        <v>1702</v>
      </c>
      <c r="C1237" s="344" t="s">
        <v>1715</v>
      </c>
      <c r="D1237" s="344" t="s">
        <v>1412</v>
      </c>
      <c r="E1237" s="344" t="str">
        <f>CONCATENATE(SUM('Раздел 1'!Y50:Y52),"=",SUM('Раздел 1'!Y44:Y44))</f>
        <v>0=0</v>
      </c>
    </row>
    <row r="1238" spans="1:5" ht="38.25">
      <c r="A1238" s="349">
        <f>IF((SUM('Раздел 1'!Z50:Z52)=SUM('Раздел 1'!Z44:Z44)),"","Неверно!")</f>
      </c>
      <c r="B1238" s="351" t="s">
        <v>1702</v>
      </c>
      <c r="C1238" s="344" t="s">
        <v>1716</v>
      </c>
      <c r="D1238" s="344" t="s">
        <v>1412</v>
      </c>
      <c r="E1238" s="344" t="str">
        <f>CONCATENATE(SUM('Раздел 1'!Z50:Z52),"=",SUM('Раздел 1'!Z44:Z44))</f>
        <v>0=0</v>
      </c>
    </row>
    <row r="1239" spans="1:5" ht="38.25">
      <c r="A1239" s="349">
        <f>IF((SUM('Раздел 1'!AA50:AA52)=SUM('Раздел 1'!AA44:AA44)),"","Неверно!")</f>
      </c>
      <c r="B1239" s="351" t="s">
        <v>1702</v>
      </c>
      <c r="C1239" s="344" t="s">
        <v>1717</v>
      </c>
      <c r="D1239" s="344" t="s">
        <v>1412</v>
      </c>
      <c r="E1239" s="344" t="str">
        <f>CONCATENATE(SUM('Раздел 1'!AA50:AA52),"=",SUM('Раздел 1'!AA44:AA44))</f>
        <v>0=0</v>
      </c>
    </row>
    <row r="1240" spans="1:5" ht="38.25">
      <c r="A1240" s="349">
        <f>IF((SUM('Раздел 1'!AB50:AB52)=SUM('Раздел 1'!AB44:AB44)),"","Неверно!")</f>
      </c>
      <c r="B1240" s="351" t="s">
        <v>1702</v>
      </c>
      <c r="C1240" s="344" t="s">
        <v>1718</v>
      </c>
      <c r="D1240" s="344" t="s">
        <v>1412</v>
      </c>
      <c r="E1240" s="344" t="str">
        <f>CONCATENATE(SUM('Раздел 1'!AB50:AB52),"=",SUM('Раздел 1'!AB44:AB44))</f>
        <v>0=0</v>
      </c>
    </row>
    <row r="1241" spans="1:5" ht="38.25">
      <c r="A1241" s="349">
        <f>IF((SUM('Раздел 1'!AC50:AC52)=SUM('Раздел 1'!AC44:AC44)),"","Неверно!")</f>
      </c>
      <c r="B1241" s="351" t="s">
        <v>1702</v>
      </c>
      <c r="C1241" s="344" t="s">
        <v>1719</v>
      </c>
      <c r="D1241" s="344" t="s">
        <v>1412</v>
      </c>
      <c r="E1241" s="344" t="str">
        <f>CONCATENATE(SUM('Раздел 1'!AC50:AC52),"=",SUM('Раздел 1'!AC44:AC44))</f>
        <v>0=0</v>
      </c>
    </row>
    <row r="1242" spans="1:5" ht="38.25">
      <c r="A1242" s="349">
        <f>IF((SUM('Раздел 1'!AD50:AD52)=SUM('Раздел 1'!AD44:AD44)),"","Неверно!")</f>
      </c>
      <c r="B1242" s="351" t="s">
        <v>1702</v>
      </c>
      <c r="C1242" s="344" t="s">
        <v>1720</v>
      </c>
      <c r="D1242" s="344" t="s">
        <v>1412</v>
      </c>
      <c r="E1242" s="344" t="str">
        <f>CONCATENATE(SUM('Раздел 1'!AD50:AD52),"=",SUM('Раздел 1'!AD44:AD44))</f>
        <v>0=0</v>
      </c>
    </row>
    <row r="1243" spans="1:5" ht="38.25">
      <c r="A1243" s="349">
        <f>IF((SUM('Раздел 1'!H50:H52)=SUM('Раздел 1'!H44:H44)),"","Неверно!")</f>
      </c>
      <c r="B1243" s="351" t="s">
        <v>1702</v>
      </c>
      <c r="C1243" s="344" t="s">
        <v>1721</v>
      </c>
      <c r="D1243" s="344" t="s">
        <v>1412</v>
      </c>
      <c r="E1243" s="344" t="str">
        <f>CONCATENATE(SUM('Раздел 1'!H50:H52),"=",SUM('Раздел 1'!H44:H44))</f>
        <v>6=6</v>
      </c>
    </row>
    <row r="1244" spans="1:5" ht="38.25">
      <c r="A1244" s="349">
        <f>IF((SUM('Раздел 1'!I50:I52)=SUM('Раздел 1'!I44:I44)),"","Неверно!")</f>
      </c>
      <c r="B1244" s="351" t="s">
        <v>1702</v>
      </c>
      <c r="C1244" s="344" t="s">
        <v>1722</v>
      </c>
      <c r="D1244" s="344" t="s">
        <v>1412</v>
      </c>
      <c r="E1244" s="344" t="str">
        <f>CONCATENATE(SUM('Раздел 1'!I50:I52),"=",SUM('Раздел 1'!I44:I44))</f>
        <v>0=0</v>
      </c>
    </row>
    <row r="1245" spans="1:5" ht="38.25">
      <c r="A1245" s="349">
        <f>IF((SUM('Раздел 1'!J50:J52)=SUM('Раздел 1'!J44:J44)),"","Неверно!")</f>
      </c>
      <c r="B1245" s="351" t="s">
        <v>1702</v>
      </c>
      <c r="C1245" s="344" t="s">
        <v>1723</v>
      </c>
      <c r="D1245" s="344" t="s">
        <v>1412</v>
      </c>
      <c r="E1245" s="344" t="str">
        <f>CONCATENATE(SUM('Раздел 1'!J50:J52),"=",SUM('Раздел 1'!J44:J44))</f>
        <v>1=1</v>
      </c>
    </row>
    <row r="1246" spans="1:5" ht="38.25">
      <c r="A1246" s="349">
        <f>IF((SUM('Раздел 1'!K50:K52)=SUM('Раздел 1'!K44:K44)),"","Неверно!")</f>
      </c>
      <c r="B1246" s="351" t="s">
        <v>1702</v>
      </c>
      <c r="C1246" s="344" t="s">
        <v>1724</v>
      </c>
      <c r="D1246" s="344" t="s">
        <v>1412</v>
      </c>
      <c r="E1246" s="344" t="str">
        <f>CONCATENATE(SUM('Раздел 1'!K50:K52),"=",SUM('Раздел 1'!K44:K44))</f>
        <v>1=1</v>
      </c>
    </row>
    <row r="1247" spans="1:5" ht="38.25">
      <c r="A1247" s="349">
        <f>IF((SUM('Раздел 1'!L50:L52)=SUM('Раздел 1'!L44:L44)),"","Неверно!")</f>
      </c>
      <c r="B1247" s="351" t="s">
        <v>1702</v>
      </c>
      <c r="C1247" s="344" t="s">
        <v>1725</v>
      </c>
      <c r="D1247" s="344" t="s">
        <v>1412</v>
      </c>
      <c r="E1247" s="344" t="str">
        <f>CONCATENATE(SUM('Раздел 1'!L50:L52),"=",SUM('Раздел 1'!L44:L44))</f>
        <v>2=2</v>
      </c>
    </row>
    <row r="1248" spans="1:5" ht="38.25">
      <c r="A1248" s="349">
        <f>IF((SUM('Раздел 1'!M50:M52)=SUM('Раздел 1'!M44:M44)),"","Неверно!")</f>
      </c>
      <c r="B1248" s="351" t="s">
        <v>1702</v>
      </c>
      <c r="C1248" s="344" t="s">
        <v>1726</v>
      </c>
      <c r="D1248" s="344" t="s">
        <v>1412</v>
      </c>
      <c r="E1248" s="344" t="str">
        <f>CONCATENATE(SUM('Раздел 1'!M50:M52),"=",SUM('Раздел 1'!M44:M44))</f>
        <v>10=10</v>
      </c>
    </row>
    <row r="1249" spans="1:5" ht="38.25">
      <c r="A1249" s="349">
        <f>IF((SUM('Раздел 1'!N50:N52)=SUM('Раздел 1'!N44:N44)),"","Неверно!")</f>
      </c>
      <c r="B1249" s="351" t="s">
        <v>1702</v>
      </c>
      <c r="C1249" s="344" t="s">
        <v>1727</v>
      </c>
      <c r="D1249" s="344" t="s">
        <v>1412</v>
      </c>
      <c r="E1249" s="344" t="str">
        <f>CONCATENATE(SUM('Раздел 1'!N50:N52),"=",SUM('Раздел 1'!N44:N44))</f>
        <v>0=0</v>
      </c>
    </row>
    <row r="1250" spans="1:5" ht="51">
      <c r="A1250" s="349">
        <f>IF((SUM('Раздел 1'!X44:X44)=SUM('Раздел 1'!X49:X49)),"","Неверно!")</f>
      </c>
      <c r="B1250" s="351" t="s">
        <v>1728</v>
      </c>
      <c r="C1250" s="344" t="s">
        <v>1729</v>
      </c>
      <c r="D1250" s="344" t="s">
        <v>1502</v>
      </c>
      <c r="E1250" s="344" t="str">
        <f>CONCATENATE(SUM('Раздел 1'!X44:X44),"=",SUM('Раздел 1'!X49:X49))</f>
        <v>0=0</v>
      </c>
    </row>
    <row r="1251" spans="1:5" ht="51">
      <c r="A1251" s="349">
        <f>IF((SUM('Раздел 1'!Y44:Y44)=SUM('Раздел 1'!Y49:Y49)),"","Неверно!")</f>
      </c>
      <c r="B1251" s="351" t="s">
        <v>1728</v>
      </c>
      <c r="C1251" s="344" t="s">
        <v>1730</v>
      </c>
      <c r="D1251" s="344" t="s">
        <v>1502</v>
      </c>
      <c r="E1251" s="344" t="str">
        <f>CONCATENATE(SUM('Раздел 1'!Y44:Y44),"=",SUM('Раздел 1'!Y49:Y49))</f>
        <v>0=0</v>
      </c>
    </row>
    <row r="1252" spans="1:5" ht="51">
      <c r="A1252" s="349">
        <f>IF((SUM('Раздел 1'!Z44:Z44)=SUM('Раздел 1'!Z49:Z49)),"","Неверно!")</f>
      </c>
      <c r="B1252" s="351" t="s">
        <v>1728</v>
      </c>
      <c r="C1252" s="344" t="s">
        <v>1731</v>
      </c>
      <c r="D1252" s="344" t="s">
        <v>1502</v>
      </c>
      <c r="E1252" s="344" t="str">
        <f>CONCATENATE(SUM('Раздел 1'!Z44:Z44),"=",SUM('Раздел 1'!Z49:Z49))</f>
        <v>0=0</v>
      </c>
    </row>
    <row r="1253" spans="1:5" ht="51">
      <c r="A1253" s="349">
        <f>IF((SUM('Раздел 1'!AA44:AA44)=SUM('Раздел 1'!AA49:AA49)),"","Неверно!")</f>
      </c>
      <c r="B1253" s="351" t="s">
        <v>1728</v>
      </c>
      <c r="C1253" s="344" t="s">
        <v>1732</v>
      </c>
      <c r="D1253" s="344" t="s">
        <v>1502</v>
      </c>
      <c r="E1253" s="344" t="str">
        <f>CONCATENATE(SUM('Раздел 1'!AA44:AA44),"=",SUM('Раздел 1'!AA49:AA49))</f>
        <v>0=0</v>
      </c>
    </row>
    <row r="1254" spans="1:5" ht="51">
      <c r="A1254" s="349">
        <f>IF((SUM('Раздел 1'!AB44:AB44)=SUM('Раздел 1'!AB49:AB49)),"","Неверно!")</f>
      </c>
      <c r="B1254" s="351" t="s">
        <v>1728</v>
      </c>
      <c r="C1254" s="344" t="s">
        <v>1733</v>
      </c>
      <c r="D1254" s="344" t="s">
        <v>1502</v>
      </c>
      <c r="E1254" s="344" t="str">
        <f>CONCATENATE(SUM('Раздел 1'!AB44:AB44),"=",SUM('Раздел 1'!AB49:AB49))</f>
        <v>0=0</v>
      </c>
    </row>
    <row r="1255" spans="1:5" ht="51">
      <c r="A1255" s="349">
        <f>IF((SUM('Раздел 1'!AC44:AC44)=SUM('Раздел 1'!AC49:AC49)),"","Неверно!")</f>
      </c>
      <c r="B1255" s="351" t="s">
        <v>1728</v>
      </c>
      <c r="C1255" s="344" t="s">
        <v>1734</v>
      </c>
      <c r="D1255" s="344" t="s">
        <v>1502</v>
      </c>
      <c r="E1255" s="344" t="str">
        <f>CONCATENATE(SUM('Раздел 1'!AC44:AC44),"=",SUM('Раздел 1'!AC49:AC49))</f>
        <v>0=0</v>
      </c>
    </row>
    <row r="1256" spans="1:5" ht="38.25">
      <c r="A1256" s="349">
        <f>IF((SUM('Разделы 12, 13, 14'!F30:F30)&lt;=SUM('Раздел 4'!D48:D48)),"","Неверно!")</f>
      </c>
      <c r="B1256" s="351" t="s">
        <v>1735</v>
      </c>
      <c r="C1256" s="344" t="s">
        <v>1736</v>
      </c>
      <c r="D1256" s="344" t="s">
        <v>1453</v>
      </c>
      <c r="E1256" s="344" t="str">
        <f>CONCATENATE(SUM('Разделы 12, 13, 14'!F30:F30),"&lt;=",SUM('Раздел 4'!D48:D48))</f>
        <v>0&lt;=0</v>
      </c>
    </row>
    <row r="1257" spans="1:5" ht="25.5">
      <c r="A1257" s="349">
        <f>IF((SUM('Разделы 9, 10, 11'!C29:C29)&gt;=SUM('Разделы 9, 10, 11'!C36:C36)),"","Неверно!")</f>
      </c>
      <c r="B1257" s="351" t="s">
        <v>1737</v>
      </c>
      <c r="C1257" s="344" t="s">
        <v>1738</v>
      </c>
      <c r="D1257" s="344" t="s">
        <v>1436</v>
      </c>
      <c r="E1257" s="344" t="str">
        <f>CONCATENATE(SUM('Разделы 9, 10, 11'!C29:C29),"&gt;=",SUM('Разделы 9, 10, 11'!C36:C36))</f>
        <v>7&gt;=0</v>
      </c>
    </row>
    <row r="1258" spans="1:5" ht="25.5">
      <c r="A1258" s="349">
        <f>IF((SUM('Разделы 9, 10, 11'!L29:L29)&gt;=SUM('Разделы 9, 10, 11'!L36:L36)),"","Неверно!")</f>
      </c>
      <c r="B1258" s="351" t="s">
        <v>1737</v>
      </c>
      <c r="C1258" s="344" t="s">
        <v>1739</v>
      </c>
      <c r="D1258" s="344" t="s">
        <v>1436</v>
      </c>
      <c r="E1258" s="344" t="str">
        <f>CONCATENATE(SUM('Разделы 9, 10, 11'!L29:L29),"&gt;=",SUM('Разделы 9, 10, 11'!L36:L36))</f>
        <v>0&gt;=0</v>
      </c>
    </row>
    <row r="1259" spans="1:5" ht="25.5">
      <c r="A1259" s="349">
        <f>IF((SUM('Разделы 9, 10, 11'!D29:D29)&gt;=SUM('Разделы 9, 10, 11'!D36:D36)),"","Неверно!")</f>
      </c>
      <c r="B1259" s="351" t="s">
        <v>1737</v>
      </c>
      <c r="C1259" s="344" t="s">
        <v>1740</v>
      </c>
      <c r="D1259" s="344" t="s">
        <v>1436</v>
      </c>
      <c r="E1259" s="344" t="str">
        <f>CONCATENATE(SUM('Разделы 9, 10, 11'!D29:D29),"&gt;=",SUM('Разделы 9, 10, 11'!D36:D36))</f>
        <v>7&gt;=0</v>
      </c>
    </row>
    <row r="1260" spans="1:5" ht="25.5">
      <c r="A1260" s="349">
        <f>IF((SUM('Разделы 9, 10, 11'!E29:E29)&gt;=SUM('Разделы 9, 10, 11'!E36:E36)),"","Неверно!")</f>
      </c>
      <c r="B1260" s="351" t="s">
        <v>1737</v>
      </c>
      <c r="C1260" s="344" t="s">
        <v>1741</v>
      </c>
      <c r="D1260" s="344" t="s">
        <v>1436</v>
      </c>
      <c r="E1260" s="344" t="str">
        <f>CONCATENATE(SUM('Разделы 9, 10, 11'!E29:E29),"&gt;=",SUM('Разделы 9, 10, 11'!E36:E36))</f>
        <v>0&gt;=0</v>
      </c>
    </row>
    <row r="1261" spans="1:5" ht="25.5">
      <c r="A1261" s="349">
        <f>IF((SUM('Разделы 9, 10, 11'!F29:F29)&gt;=SUM('Разделы 9, 10, 11'!F36:F36)),"","Неверно!")</f>
      </c>
      <c r="B1261" s="351" t="s">
        <v>1737</v>
      </c>
      <c r="C1261" s="344" t="s">
        <v>1742</v>
      </c>
      <c r="D1261" s="344" t="s">
        <v>1436</v>
      </c>
      <c r="E1261" s="344" t="str">
        <f>CONCATENATE(SUM('Разделы 9, 10, 11'!F29:F29),"&gt;=",SUM('Разделы 9, 10, 11'!F36:F36))</f>
        <v>0&gt;=0</v>
      </c>
    </row>
    <row r="1262" spans="1:5" ht="25.5">
      <c r="A1262" s="349">
        <f>IF((SUM('Разделы 9, 10, 11'!G29:G29)&gt;=SUM('Разделы 9, 10, 11'!G36:G36)),"","Неверно!")</f>
      </c>
      <c r="B1262" s="351" t="s">
        <v>1737</v>
      </c>
      <c r="C1262" s="344" t="s">
        <v>1743</v>
      </c>
      <c r="D1262" s="344" t="s">
        <v>1436</v>
      </c>
      <c r="E1262" s="344" t="str">
        <f>CONCATENATE(SUM('Разделы 9, 10, 11'!G29:G29),"&gt;=",SUM('Разделы 9, 10, 11'!G36:G36))</f>
        <v>0&gt;=0</v>
      </c>
    </row>
    <row r="1263" spans="1:5" ht="25.5">
      <c r="A1263" s="349">
        <f>IF((SUM('Разделы 9, 10, 11'!H29:H29)&gt;=SUM('Разделы 9, 10, 11'!H36:H36)),"","Неверно!")</f>
      </c>
      <c r="B1263" s="351" t="s">
        <v>1737</v>
      </c>
      <c r="C1263" s="344" t="s">
        <v>1744</v>
      </c>
      <c r="D1263" s="344" t="s">
        <v>1436</v>
      </c>
      <c r="E1263" s="344" t="str">
        <f>CONCATENATE(SUM('Разделы 9, 10, 11'!H29:H29),"&gt;=",SUM('Разделы 9, 10, 11'!H36:H36))</f>
        <v>0&gt;=0</v>
      </c>
    </row>
    <row r="1264" spans="1:5" ht="25.5">
      <c r="A1264" s="349">
        <f>IF((SUM('Разделы 9, 10, 11'!I29:I29)&gt;=SUM('Разделы 9, 10, 11'!I36:I36)),"","Неверно!")</f>
      </c>
      <c r="B1264" s="351" t="s">
        <v>1737</v>
      </c>
      <c r="C1264" s="344" t="s">
        <v>1745</v>
      </c>
      <c r="D1264" s="344" t="s">
        <v>1436</v>
      </c>
      <c r="E1264" s="344" t="str">
        <f>CONCATENATE(SUM('Разделы 9, 10, 11'!I29:I29),"&gt;=",SUM('Разделы 9, 10, 11'!I36:I36))</f>
        <v>0&gt;=0</v>
      </c>
    </row>
    <row r="1265" spans="1:5" ht="25.5">
      <c r="A1265" s="349">
        <f>IF((SUM('Разделы 9, 10, 11'!J29:J29)&gt;=SUM('Разделы 9, 10, 11'!J36:J36)),"","Неверно!")</f>
      </c>
      <c r="B1265" s="351" t="s">
        <v>1737</v>
      </c>
      <c r="C1265" s="344" t="s">
        <v>1746</v>
      </c>
      <c r="D1265" s="344" t="s">
        <v>1436</v>
      </c>
      <c r="E1265" s="344" t="str">
        <f>CONCATENATE(SUM('Разделы 9, 10, 11'!J29:J29),"&gt;=",SUM('Разделы 9, 10, 11'!J36:J36))</f>
        <v>0&gt;=0</v>
      </c>
    </row>
    <row r="1266" spans="1:5" ht="25.5">
      <c r="A1266" s="349">
        <f>IF((SUM('Разделы 9, 10, 11'!K29:K29)&gt;=SUM('Разделы 9, 10, 11'!K36:K36)),"","Неверно!")</f>
      </c>
      <c r="B1266" s="351" t="s">
        <v>1737</v>
      </c>
      <c r="C1266" s="344" t="s">
        <v>1747</v>
      </c>
      <c r="D1266" s="344" t="s">
        <v>1436</v>
      </c>
      <c r="E1266" s="344" t="str">
        <f>CONCATENATE(SUM('Разделы 9, 10, 11'!K29:K29),"&gt;=",SUM('Разделы 9, 10, 11'!K36:K36))</f>
        <v>0&gt;=0</v>
      </c>
    </row>
    <row r="1267" spans="1:5" ht="25.5">
      <c r="A1267" s="349">
        <f>IF((SUM('Раздел 1'!F45:F45)&lt;=SUM('Раздел 1'!F44:F44)),"","Неверно!")</f>
      </c>
      <c r="B1267" s="351" t="s">
        <v>1748</v>
      </c>
      <c r="C1267" s="344" t="s">
        <v>1749</v>
      </c>
      <c r="D1267" s="344" t="s">
        <v>1417</v>
      </c>
      <c r="E1267" s="344" t="str">
        <f>CONCATENATE(SUM('Раздел 1'!F45:F45),"&lt;=",SUM('Раздел 1'!F44:F44))</f>
        <v>2&lt;=3</v>
      </c>
    </row>
    <row r="1268" spans="1:5" ht="25.5">
      <c r="A1268" s="349">
        <f>IF((SUM('Раздел 1'!O45:O45)&lt;=SUM('Раздел 1'!O44:O44)),"","Неверно!")</f>
      </c>
      <c r="B1268" s="351" t="s">
        <v>1748</v>
      </c>
      <c r="C1268" s="344" t="s">
        <v>1750</v>
      </c>
      <c r="D1268" s="344" t="s">
        <v>1417</v>
      </c>
      <c r="E1268" s="344" t="str">
        <f>CONCATENATE(SUM('Раздел 1'!O45:O45),"&lt;=",SUM('Раздел 1'!O44:O44))</f>
        <v>0&lt;=0</v>
      </c>
    </row>
    <row r="1269" spans="1:5" ht="25.5">
      <c r="A1269" s="349">
        <f>IF((SUM('Раздел 1'!P45:P45)&lt;=SUM('Раздел 1'!P44:P44)),"","Неверно!")</f>
      </c>
      <c r="B1269" s="351" t="s">
        <v>1748</v>
      </c>
      <c r="C1269" s="344" t="s">
        <v>1751</v>
      </c>
      <c r="D1269" s="344" t="s">
        <v>1417</v>
      </c>
      <c r="E1269" s="344" t="str">
        <f>CONCATENATE(SUM('Раздел 1'!P45:P45),"&lt;=",SUM('Раздел 1'!P44:P44))</f>
        <v>1&lt;=12</v>
      </c>
    </row>
    <row r="1270" spans="1:5" ht="25.5">
      <c r="A1270" s="349">
        <f>IF((SUM('Раздел 1'!Q45:Q45)&lt;=SUM('Раздел 1'!Q44:Q44)),"","Неверно!")</f>
      </c>
      <c r="B1270" s="351" t="s">
        <v>1748</v>
      </c>
      <c r="C1270" s="344" t="s">
        <v>1752</v>
      </c>
      <c r="D1270" s="344" t="s">
        <v>1417</v>
      </c>
      <c r="E1270" s="344" t="str">
        <f>CONCATENATE(SUM('Раздел 1'!Q45:Q45),"&lt;=",SUM('Раздел 1'!Q44:Q44))</f>
        <v>0&lt;=13</v>
      </c>
    </row>
    <row r="1271" spans="1:5" ht="25.5">
      <c r="A1271" s="349">
        <f>IF((SUM('Раздел 1'!R45:R45)&lt;=SUM('Раздел 1'!R44:R44)),"","Неверно!")</f>
      </c>
      <c r="B1271" s="351" t="s">
        <v>1748</v>
      </c>
      <c r="C1271" s="344" t="s">
        <v>1753</v>
      </c>
      <c r="D1271" s="344" t="s">
        <v>1417</v>
      </c>
      <c r="E1271" s="344" t="str">
        <f>CONCATENATE(SUM('Раздел 1'!R45:R45),"&lt;=",SUM('Раздел 1'!R44:R44))</f>
        <v>0&lt;=0</v>
      </c>
    </row>
    <row r="1272" spans="1:5" ht="25.5">
      <c r="A1272" s="349">
        <f>IF((SUM('Раздел 1'!S45:S45)&lt;=SUM('Раздел 1'!S44:S44)),"","Неверно!")</f>
      </c>
      <c r="B1272" s="351" t="s">
        <v>1748</v>
      </c>
      <c r="C1272" s="344" t="s">
        <v>1754</v>
      </c>
      <c r="D1272" s="344" t="s">
        <v>1417</v>
      </c>
      <c r="E1272" s="344" t="str">
        <f>CONCATENATE(SUM('Раздел 1'!S45:S45),"&lt;=",SUM('Раздел 1'!S44:S44))</f>
        <v>0&lt;=0</v>
      </c>
    </row>
    <row r="1273" spans="1:5" ht="25.5">
      <c r="A1273" s="349">
        <f>IF((SUM('Раздел 1'!T45:T45)&lt;=SUM('Раздел 1'!T44:T44)),"","Неверно!")</f>
      </c>
      <c r="B1273" s="351" t="s">
        <v>1748</v>
      </c>
      <c r="C1273" s="344" t="s">
        <v>1755</v>
      </c>
      <c r="D1273" s="344" t="s">
        <v>1417</v>
      </c>
      <c r="E1273" s="344" t="str">
        <f>CONCATENATE(SUM('Раздел 1'!T45:T45),"&lt;=",SUM('Раздел 1'!T44:T44))</f>
        <v>0&lt;=0</v>
      </c>
    </row>
    <row r="1274" spans="1:5" ht="25.5">
      <c r="A1274" s="349">
        <f>IF((SUM('Раздел 1'!U45:U45)&lt;=SUM('Раздел 1'!U44:U44)),"","Неверно!")</f>
      </c>
      <c r="B1274" s="351" t="s">
        <v>1748</v>
      </c>
      <c r="C1274" s="344" t="s">
        <v>1756</v>
      </c>
      <c r="D1274" s="344" t="s">
        <v>1417</v>
      </c>
      <c r="E1274" s="344" t="str">
        <f>CONCATENATE(SUM('Раздел 1'!U45:U45),"&lt;=",SUM('Раздел 1'!U44:U44))</f>
        <v>1&lt;=1</v>
      </c>
    </row>
    <row r="1275" spans="1:5" ht="25.5">
      <c r="A1275" s="349">
        <f>IF((SUM('Раздел 1'!V45:V45)&lt;=SUM('Раздел 1'!V44:V44)),"","Неверно!")</f>
      </c>
      <c r="B1275" s="351" t="s">
        <v>1748</v>
      </c>
      <c r="C1275" s="344" t="s">
        <v>1757</v>
      </c>
      <c r="D1275" s="344" t="s">
        <v>1417</v>
      </c>
      <c r="E1275" s="344" t="str">
        <f>CONCATENATE(SUM('Раздел 1'!V45:V45),"&lt;=",SUM('Раздел 1'!V44:V44))</f>
        <v>5&lt;=5</v>
      </c>
    </row>
    <row r="1276" spans="1:5" ht="25.5">
      <c r="A1276" s="349">
        <f>IF((SUM('Раздел 1'!W45:W45)&lt;=SUM('Раздел 1'!W44:W44)),"","Неверно!")</f>
      </c>
      <c r="B1276" s="351" t="s">
        <v>1748</v>
      </c>
      <c r="C1276" s="344" t="s">
        <v>1758</v>
      </c>
      <c r="D1276" s="344" t="s">
        <v>1417</v>
      </c>
      <c r="E1276" s="344" t="str">
        <f>CONCATENATE(SUM('Раздел 1'!W45:W45),"&lt;=",SUM('Раздел 1'!W44:W44))</f>
        <v>1&lt;=5</v>
      </c>
    </row>
    <row r="1277" spans="1:5" ht="25.5">
      <c r="A1277" s="349">
        <f>IF((SUM('Раздел 1'!X45:X45)&lt;=SUM('Раздел 1'!X44:X44)),"","Неверно!")</f>
      </c>
      <c r="B1277" s="351" t="s">
        <v>1748</v>
      </c>
      <c r="C1277" s="344" t="s">
        <v>1759</v>
      </c>
      <c r="D1277" s="344" t="s">
        <v>1417</v>
      </c>
      <c r="E1277" s="344" t="str">
        <f>CONCATENATE(SUM('Раздел 1'!X45:X45),"&lt;=",SUM('Раздел 1'!X44:X44))</f>
        <v>0&lt;=0</v>
      </c>
    </row>
    <row r="1278" spans="1:5" ht="25.5">
      <c r="A1278" s="349">
        <f>IF((SUM('Раздел 1'!G45:G45)&lt;=SUM('Раздел 1'!G44:G44)),"","Неверно!")</f>
      </c>
      <c r="B1278" s="351" t="s">
        <v>1748</v>
      </c>
      <c r="C1278" s="344" t="s">
        <v>1760</v>
      </c>
      <c r="D1278" s="344" t="s">
        <v>1417</v>
      </c>
      <c r="E1278" s="344" t="str">
        <f>CONCATENATE(SUM('Раздел 1'!G45:G45),"&lt;=",SUM('Раздел 1'!G44:G44))</f>
        <v>1&lt;=7</v>
      </c>
    </row>
    <row r="1279" spans="1:5" ht="25.5">
      <c r="A1279" s="349">
        <f>IF((SUM('Раздел 1'!Y45:Y45)&lt;=SUM('Раздел 1'!Y44:Y44)),"","Неверно!")</f>
      </c>
      <c r="B1279" s="351" t="s">
        <v>1748</v>
      </c>
      <c r="C1279" s="344" t="s">
        <v>1761</v>
      </c>
      <c r="D1279" s="344" t="s">
        <v>1417</v>
      </c>
      <c r="E1279" s="344" t="str">
        <f>CONCATENATE(SUM('Раздел 1'!Y45:Y45),"&lt;=",SUM('Раздел 1'!Y44:Y44))</f>
        <v>0&lt;=0</v>
      </c>
    </row>
    <row r="1280" spans="1:5" ht="25.5">
      <c r="A1280" s="349">
        <f>IF((SUM('Раздел 1'!Z45:Z45)&lt;=SUM('Раздел 1'!Z44:Z44)),"","Неверно!")</f>
      </c>
      <c r="B1280" s="351" t="s">
        <v>1748</v>
      </c>
      <c r="C1280" s="344" t="s">
        <v>1762</v>
      </c>
      <c r="D1280" s="344" t="s">
        <v>1417</v>
      </c>
      <c r="E1280" s="344" t="str">
        <f>CONCATENATE(SUM('Раздел 1'!Z45:Z45),"&lt;=",SUM('Раздел 1'!Z44:Z44))</f>
        <v>0&lt;=0</v>
      </c>
    </row>
    <row r="1281" spans="1:5" ht="25.5">
      <c r="A1281" s="349">
        <f>IF((SUM('Раздел 1'!AA45:AA45)&lt;=SUM('Раздел 1'!AA44:AA44)),"","Неверно!")</f>
      </c>
      <c r="B1281" s="351" t="s">
        <v>1748</v>
      </c>
      <c r="C1281" s="344" t="s">
        <v>1763</v>
      </c>
      <c r="D1281" s="344" t="s">
        <v>1417</v>
      </c>
      <c r="E1281" s="344" t="str">
        <f>CONCATENATE(SUM('Раздел 1'!AA45:AA45),"&lt;=",SUM('Раздел 1'!AA44:AA44))</f>
        <v>0&lt;=0</v>
      </c>
    </row>
    <row r="1282" spans="1:5" ht="25.5">
      <c r="A1282" s="349">
        <f>IF((SUM('Раздел 1'!AB45:AB45)&lt;=SUM('Раздел 1'!AB44:AB44)),"","Неверно!")</f>
      </c>
      <c r="B1282" s="351" t="s">
        <v>1748</v>
      </c>
      <c r="C1282" s="344" t="s">
        <v>1764</v>
      </c>
      <c r="D1282" s="344" t="s">
        <v>1417</v>
      </c>
      <c r="E1282" s="344" t="str">
        <f>CONCATENATE(SUM('Раздел 1'!AB45:AB45),"&lt;=",SUM('Раздел 1'!AB44:AB44))</f>
        <v>0&lt;=0</v>
      </c>
    </row>
    <row r="1283" spans="1:5" ht="25.5">
      <c r="A1283" s="349">
        <f>IF((SUM('Раздел 1'!AC45:AC45)&lt;=SUM('Раздел 1'!AC44:AC44)),"","Неверно!")</f>
      </c>
      <c r="B1283" s="351" t="s">
        <v>1748</v>
      </c>
      <c r="C1283" s="344" t="s">
        <v>1765</v>
      </c>
      <c r="D1283" s="344" t="s">
        <v>1417</v>
      </c>
      <c r="E1283" s="344" t="str">
        <f>CONCATENATE(SUM('Раздел 1'!AC45:AC45),"&lt;=",SUM('Раздел 1'!AC44:AC44))</f>
        <v>0&lt;=0</v>
      </c>
    </row>
    <row r="1284" spans="1:5" ht="25.5">
      <c r="A1284" s="349">
        <f>IF((SUM('Раздел 1'!AD45:AD45)&lt;=SUM('Раздел 1'!AD44:AD44)),"","Неверно!")</f>
      </c>
      <c r="B1284" s="351" t="s">
        <v>1748</v>
      </c>
      <c r="C1284" s="344" t="s">
        <v>1766</v>
      </c>
      <c r="D1284" s="344" t="s">
        <v>1417</v>
      </c>
      <c r="E1284" s="344" t="str">
        <f>CONCATENATE(SUM('Раздел 1'!AD45:AD45),"&lt;=",SUM('Раздел 1'!AD44:AD44))</f>
        <v>0&lt;=0</v>
      </c>
    </row>
    <row r="1285" spans="1:5" ht="25.5">
      <c r="A1285" s="349">
        <f>IF((SUM('Раздел 1'!H45:H45)&lt;=SUM('Раздел 1'!H44:H44)),"","Неверно!")</f>
      </c>
      <c r="B1285" s="351" t="s">
        <v>1748</v>
      </c>
      <c r="C1285" s="344" t="s">
        <v>1767</v>
      </c>
      <c r="D1285" s="344" t="s">
        <v>1417</v>
      </c>
      <c r="E1285" s="344" t="str">
        <f>CONCATENATE(SUM('Раздел 1'!H45:H45),"&lt;=",SUM('Раздел 1'!H44:H44))</f>
        <v>0&lt;=6</v>
      </c>
    </row>
    <row r="1286" spans="1:5" ht="25.5">
      <c r="A1286" s="349">
        <f>IF((SUM('Раздел 1'!I45:I45)&lt;=SUM('Раздел 1'!I44:I44)),"","Неверно!")</f>
      </c>
      <c r="B1286" s="351" t="s">
        <v>1748</v>
      </c>
      <c r="C1286" s="344" t="s">
        <v>1768</v>
      </c>
      <c r="D1286" s="344" t="s">
        <v>1417</v>
      </c>
      <c r="E1286" s="344" t="str">
        <f>CONCATENATE(SUM('Раздел 1'!I45:I45),"&lt;=",SUM('Раздел 1'!I44:I44))</f>
        <v>0&lt;=0</v>
      </c>
    </row>
    <row r="1287" spans="1:5" ht="25.5">
      <c r="A1287" s="349">
        <f>IF((SUM('Раздел 1'!J45:J45)&lt;=SUM('Раздел 1'!J44:J44)),"","Неверно!")</f>
      </c>
      <c r="B1287" s="351" t="s">
        <v>1748</v>
      </c>
      <c r="C1287" s="344" t="s">
        <v>1769</v>
      </c>
      <c r="D1287" s="344" t="s">
        <v>1417</v>
      </c>
      <c r="E1287" s="344" t="str">
        <f>CONCATENATE(SUM('Раздел 1'!J45:J45),"&lt;=",SUM('Раздел 1'!J44:J44))</f>
        <v>1&lt;=1</v>
      </c>
    </row>
    <row r="1288" spans="1:5" ht="25.5">
      <c r="A1288" s="349">
        <f>IF((SUM('Раздел 1'!K45:K45)&lt;=SUM('Раздел 1'!K44:K44)),"","Неверно!")</f>
      </c>
      <c r="B1288" s="351" t="s">
        <v>1748</v>
      </c>
      <c r="C1288" s="344" t="s">
        <v>1770</v>
      </c>
      <c r="D1288" s="344" t="s">
        <v>1417</v>
      </c>
      <c r="E1288" s="344" t="str">
        <f>CONCATENATE(SUM('Раздел 1'!K45:K45),"&lt;=",SUM('Раздел 1'!K44:K44))</f>
        <v>1&lt;=1</v>
      </c>
    </row>
    <row r="1289" spans="1:5" ht="25.5">
      <c r="A1289" s="349">
        <f>IF((SUM('Раздел 1'!L45:L45)&lt;=SUM('Раздел 1'!L44:L44)),"","Неверно!")</f>
      </c>
      <c r="B1289" s="351" t="s">
        <v>1748</v>
      </c>
      <c r="C1289" s="344" t="s">
        <v>1771</v>
      </c>
      <c r="D1289" s="344" t="s">
        <v>1417</v>
      </c>
      <c r="E1289" s="344" t="str">
        <f>CONCATENATE(SUM('Раздел 1'!L45:L45),"&lt;=",SUM('Раздел 1'!L44:L44))</f>
        <v>1&lt;=2</v>
      </c>
    </row>
    <row r="1290" spans="1:5" ht="25.5">
      <c r="A1290" s="349">
        <f>IF((SUM('Раздел 1'!M45:M45)&lt;=SUM('Раздел 1'!M44:M44)),"","Неверно!")</f>
      </c>
      <c r="B1290" s="351" t="s">
        <v>1748</v>
      </c>
      <c r="C1290" s="344" t="s">
        <v>1772</v>
      </c>
      <c r="D1290" s="344" t="s">
        <v>1417</v>
      </c>
      <c r="E1290" s="344" t="str">
        <f>CONCATENATE(SUM('Раздел 1'!M45:M45),"&lt;=",SUM('Раздел 1'!M44:M44))</f>
        <v>3&lt;=10</v>
      </c>
    </row>
    <row r="1291" spans="1:5" ht="25.5">
      <c r="A1291" s="349">
        <f>IF((SUM('Раздел 1'!N45:N45)&lt;=SUM('Раздел 1'!N44:N44)),"","Неверно!")</f>
      </c>
      <c r="B1291" s="351" t="s">
        <v>1748</v>
      </c>
      <c r="C1291" s="344" t="s">
        <v>1773</v>
      </c>
      <c r="D1291" s="344" t="s">
        <v>1417</v>
      </c>
      <c r="E1291" s="344" t="str">
        <f>CONCATENATE(SUM('Раздел 1'!N45:N45),"&lt;=",SUM('Раздел 1'!N44:N44))</f>
        <v>0&lt;=0</v>
      </c>
    </row>
    <row r="1292" spans="1:5" ht="38.25">
      <c r="A1292" s="349">
        <f>IF((SUM('Разделы 2, 3, 5'!K48:K48)&lt;=SUM('Раздел 4'!F25:F25)),"","Неверно!")</f>
      </c>
      <c r="B1292" s="351" t="s">
        <v>1774</v>
      </c>
      <c r="C1292" s="344" t="s">
        <v>1775</v>
      </c>
      <c r="D1292" s="344" t="s">
        <v>1430</v>
      </c>
      <c r="E1292" s="344" t="str">
        <f>CONCATENATE(SUM('Разделы 2, 3, 5'!K48:K48),"&lt;=",SUM('Раздел 4'!F25:F25))</f>
        <v>0&lt;=0</v>
      </c>
    </row>
    <row r="1293" spans="1:5" ht="25.5">
      <c r="A1293" s="349">
        <f>IF((SUM('Разделы 6, 7, 8'!F8:F8)&lt;=SUM('Разделы 6, 7, 8'!E8:E8)),"","Неверно!")</f>
      </c>
      <c r="B1293" s="351" t="s">
        <v>1776</v>
      </c>
      <c r="C1293" s="344" t="s">
        <v>1777</v>
      </c>
      <c r="D1293" s="344" t="s">
        <v>281</v>
      </c>
      <c r="E1293" s="344" t="str">
        <f>CONCATENATE(SUM('Разделы 6, 7, 8'!F8:F8),"&lt;=",SUM('Разделы 6, 7, 8'!E8:E8))</f>
        <v>0&lt;=0</v>
      </c>
    </row>
    <row r="1294" spans="1:5" ht="25.5">
      <c r="A1294" s="349">
        <f>IF((SUM('Разделы 6, 7, 8'!F9:F9)&lt;=SUM('Разделы 6, 7, 8'!E9:E9)),"","Неверно!")</f>
      </c>
      <c r="B1294" s="351" t="s">
        <v>1776</v>
      </c>
      <c r="C1294" s="344" t="s">
        <v>1778</v>
      </c>
      <c r="D1294" s="344" t="s">
        <v>281</v>
      </c>
      <c r="E1294" s="344" t="str">
        <f>CONCATENATE(SUM('Разделы 6, 7, 8'!F9:F9),"&lt;=",SUM('Разделы 6, 7, 8'!E9:E9))</f>
        <v>0&lt;=0</v>
      </c>
    </row>
    <row r="1295" spans="1:5" ht="25.5">
      <c r="A1295" s="349">
        <f>IF((SUM('Разделы 6, 7, 8'!F10:F10)&lt;=SUM('Разделы 6, 7, 8'!E10:E10)),"","Неверно!")</f>
      </c>
      <c r="B1295" s="351" t="s">
        <v>1776</v>
      </c>
      <c r="C1295" s="344" t="s">
        <v>1779</v>
      </c>
      <c r="D1295" s="344" t="s">
        <v>281</v>
      </c>
      <c r="E1295" s="344" t="str">
        <f>CONCATENATE(SUM('Разделы 6, 7, 8'!F10:F10),"&lt;=",SUM('Разделы 6, 7, 8'!E10:E10))</f>
        <v>0&lt;=0</v>
      </c>
    </row>
    <row r="1296" spans="1:5" ht="25.5">
      <c r="A1296" s="349">
        <f>IF((SUM('Разделы 6, 7, 8'!F11:F11)&lt;=SUM('Разделы 6, 7, 8'!E11:E11)),"","Неверно!")</f>
      </c>
      <c r="B1296" s="351" t="s">
        <v>1776</v>
      </c>
      <c r="C1296" s="344" t="s">
        <v>1780</v>
      </c>
      <c r="D1296" s="344" t="s">
        <v>281</v>
      </c>
      <c r="E1296" s="344" t="str">
        <f>CONCATENATE(SUM('Разделы 6, 7, 8'!F11:F11),"&lt;=",SUM('Разделы 6, 7, 8'!E11:E11))</f>
        <v>0&lt;=0</v>
      </c>
    </row>
    <row r="1297" spans="1:5" ht="25.5">
      <c r="A1297" s="349">
        <f>IF((SUM('Разделы 6, 7, 8'!F12:F12)&lt;=SUM('Разделы 6, 7, 8'!E12:E12)),"","Неверно!")</f>
      </c>
      <c r="B1297" s="351" t="s">
        <v>1776</v>
      </c>
      <c r="C1297" s="344" t="s">
        <v>1781</v>
      </c>
      <c r="D1297" s="344" t="s">
        <v>281</v>
      </c>
      <c r="E1297" s="344" t="str">
        <f>CONCATENATE(SUM('Разделы 6, 7, 8'!F12:F12),"&lt;=",SUM('Разделы 6, 7, 8'!E12:E12))</f>
        <v>0&lt;=0</v>
      </c>
    </row>
    <row r="1298" spans="1:5" ht="25.5">
      <c r="A1298" s="349">
        <f>IF((SUM('Разделы 6, 7, 8'!F13:F13)&lt;=SUM('Разделы 6, 7, 8'!E13:E13)),"","Неверно!")</f>
      </c>
      <c r="B1298" s="351" t="s">
        <v>1776</v>
      </c>
      <c r="C1298" s="344" t="s">
        <v>1782</v>
      </c>
      <c r="D1298" s="344" t="s">
        <v>281</v>
      </c>
      <c r="E1298" s="344" t="str">
        <f>CONCATENATE(SUM('Разделы 6, 7, 8'!F13:F13),"&lt;=",SUM('Разделы 6, 7, 8'!E13:E13))</f>
        <v>0&lt;=0</v>
      </c>
    </row>
    <row r="1299" spans="1:5" ht="25.5">
      <c r="A1299" s="349">
        <f>IF((SUM('Разделы 6, 7, 8'!F14:F14)&lt;=SUM('Разделы 6, 7, 8'!E14:E14)),"","Неверно!")</f>
      </c>
      <c r="B1299" s="351" t="s">
        <v>1776</v>
      </c>
      <c r="C1299" s="344" t="s">
        <v>1783</v>
      </c>
      <c r="D1299" s="344" t="s">
        <v>281</v>
      </c>
      <c r="E1299" s="344" t="str">
        <f>CONCATENATE(SUM('Разделы 6, 7, 8'!F14:F14),"&lt;=",SUM('Разделы 6, 7, 8'!E14:E14))</f>
        <v>0&lt;=0</v>
      </c>
    </row>
    <row r="1300" spans="1:5" ht="25.5">
      <c r="A1300" s="349">
        <f>IF((SUM('Разделы 6, 7, 8'!F15:F15)&lt;=SUM('Разделы 6, 7, 8'!E15:E15)),"","Неверно!")</f>
      </c>
      <c r="B1300" s="351" t="s">
        <v>1776</v>
      </c>
      <c r="C1300" s="344" t="s">
        <v>1784</v>
      </c>
      <c r="D1300" s="344" t="s">
        <v>281</v>
      </c>
      <c r="E1300" s="344" t="str">
        <f>CONCATENATE(SUM('Разделы 6, 7, 8'!F15:F15),"&lt;=",SUM('Разделы 6, 7, 8'!E15:E15))</f>
        <v>0&lt;=0</v>
      </c>
    </row>
    <row r="1301" spans="1:5" ht="25.5">
      <c r="A1301" s="349">
        <f>IF((SUM('Разделы 6, 7, 8'!F16:F16)&lt;=SUM('Разделы 6, 7, 8'!E16:E16)),"","Неверно!")</f>
      </c>
      <c r="B1301" s="351" t="s">
        <v>1776</v>
      </c>
      <c r="C1301" s="344" t="s">
        <v>1785</v>
      </c>
      <c r="D1301" s="344" t="s">
        <v>281</v>
      </c>
      <c r="E1301" s="344" t="str">
        <f>CONCATENATE(SUM('Разделы 6, 7, 8'!F16:F16),"&lt;=",SUM('Разделы 6, 7, 8'!E16:E16))</f>
        <v>0&lt;=0</v>
      </c>
    </row>
    <row r="1302" spans="1:5" ht="38.25">
      <c r="A1302" s="349">
        <f>IF((SUM('Разделы 6, 7, 8'!H15:H15)=SUM('Разделы 6, 7, 8'!G16:G16)),"","Неверно!")</f>
      </c>
      <c r="B1302" s="351" t="s">
        <v>1786</v>
      </c>
      <c r="C1302" s="344" t="s">
        <v>1787</v>
      </c>
      <c r="D1302" s="344" t="s">
        <v>1455</v>
      </c>
      <c r="E1302" s="344" t="str">
        <f>CONCATENATE(SUM('Разделы 6, 7, 8'!H15:H15),"=",SUM('Разделы 6, 7, 8'!G16:G16))</f>
        <v>0=0</v>
      </c>
    </row>
    <row r="1303" spans="1:5" ht="25.5">
      <c r="A1303" s="349">
        <f>IF((SUM('Разделы 2, 3, 5'!E51:E51)=SUM('Разделы 2, 3, 5'!F51:F51)),"","Неверно!")</f>
      </c>
      <c r="B1303" s="351" t="s">
        <v>1788</v>
      </c>
      <c r="C1303" s="344" t="s">
        <v>1789</v>
      </c>
      <c r="D1303" s="344" t="s">
        <v>1790</v>
      </c>
      <c r="E1303" s="344" t="str">
        <f>CONCATENATE(SUM('Разделы 2, 3, 5'!E51:E51),"=",SUM('Разделы 2, 3, 5'!F51:F51))</f>
        <v>0=0</v>
      </c>
    </row>
    <row r="1304" spans="1:5" ht="25.5">
      <c r="A1304" s="349">
        <f>IF((SUM('Разделы 6, 7, 8'!C21:C21)=SUM('Разделы 6, 7, 8'!D21:H21)),"","Неверно!")</f>
      </c>
      <c r="B1304" s="351" t="s">
        <v>1997</v>
      </c>
      <c r="C1304" s="344" t="s">
        <v>1998</v>
      </c>
      <c r="D1304" s="344" t="s">
        <v>1999</v>
      </c>
      <c r="E1304" s="344" t="str">
        <f>CONCATENATE(SUM('Разделы 6, 7, 8'!C21:C21),"=",SUM('Разделы 6, 7, 8'!D21:H21))</f>
        <v>3=3</v>
      </c>
    </row>
    <row r="1305" spans="1:5" ht="38.25">
      <c r="A1305" s="349">
        <f>IF((SUM('Разделы 12, 13, 14'!E28:F28)=SUM('Раздел 4'!D12:D12)),"","Неверно!")</f>
      </c>
      <c r="B1305" s="351" t="s">
        <v>2000</v>
      </c>
      <c r="C1305" s="344" t="s">
        <v>2041</v>
      </c>
      <c r="D1305" s="344" t="s">
        <v>2001</v>
      </c>
      <c r="E1305" s="344" t="str">
        <f>CONCATENATE(SUM('Разделы 12, 13, 14'!E28:F28),"=",SUM('Раздел 4'!D12:D12))</f>
        <v>0=0</v>
      </c>
    </row>
    <row r="1306" spans="1:5" ht="38.25">
      <c r="A1306" s="349">
        <f>IF((SUM('Разделы 12, 13, 14'!G28:G28)=SUM('Раздел 4'!E12:E12)),"","Неверно!")</f>
      </c>
      <c r="B1306" s="351" t="s">
        <v>2002</v>
      </c>
      <c r="C1306" s="344" t="s">
        <v>2003</v>
      </c>
      <c r="D1306" s="344" t="s">
        <v>2004</v>
      </c>
      <c r="E1306" s="344" t="str">
        <f>CONCATENATE(SUM('Разделы 12, 13, 14'!G28:G28),"=",SUM('Раздел 4'!E12:E12))</f>
        <v>0=0</v>
      </c>
    </row>
    <row r="1307" spans="1:5" ht="25.5">
      <c r="A1307" s="349">
        <f>IF((SUM('Разделы 12, 13, 14'!K28:K28)&lt;=SUM('Разделы 12, 13, 14'!G28:G28)),"","Неверно!")</f>
      </c>
      <c r="B1307" s="351" t="s">
        <v>2005</v>
      </c>
      <c r="C1307" s="344" t="s">
        <v>2006</v>
      </c>
      <c r="D1307" s="344" t="s">
        <v>2007</v>
      </c>
      <c r="E1307" s="344" t="str">
        <f>CONCATENATE(SUM('Разделы 12, 13, 14'!K28:K28),"&lt;=",SUM('Разделы 12, 13, 14'!G28:G28))</f>
        <v>0&lt;=0</v>
      </c>
    </row>
    <row r="1308" spans="1:5" ht="25.5">
      <c r="A1308" s="349">
        <f>IF((SUM('Разделы 12, 13, 14'!K29:K29)&lt;=SUM('Разделы 12, 13, 14'!G29:G29)),"","Неверно!")</f>
      </c>
      <c r="B1308" s="351" t="s">
        <v>2005</v>
      </c>
      <c r="C1308" s="344" t="s">
        <v>2008</v>
      </c>
      <c r="D1308" s="344" t="s">
        <v>2007</v>
      </c>
      <c r="E1308" s="344" t="str">
        <f>CONCATENATE(SUM('Разделы 12, 13, 14'!K29:K29),"&lt;=",SUM('Разделы 12, 13, 14'!G29:G29))</f>
        <v>0&lt;=0</v>
      </c>
    </row>
    <row r="1309" spans="1:5" ht="25.5">
      <c r="A1309" s="349">
        <f>IF((SUM('Разделы 12, 13, 14'!K30:K30)&lt;=SUM('Разделы 12, 13, 14'!G30:G30)),"","Неверно!")</f>
      </c>
      <c r="B1309" s="351" t="s">
        <v>2005</v>
      </c>
      <c r="C1309" s="344" t="s">
        <v>2009</v>
      </c>
      <c r="D1309" s="344" t="s">
        <v>2007</v>
      </c>
      <c r="E1309" s="344" t="str">
        <f>CONCATENATE(SUM('Разделы 12, 13, 14'!K30:K30),"&lt;=",SUM('Разделы 12, 13, 14'!G30:G30))</f>
        <v>0&lt;=0</v>
      </c>
    </row>
    <row r="1310" spans="1:5" ht="25.5">
      <c r="A1310" s="349">
        <f>IF((SUM('Разделы 12, 13, 14'!K31:K31)&lt;=SUM('Разделы 12, 13, 14'!G31:G31)),"","Неверно!")</f>
      </c>
      <c r="B1310" s="351" t="s">
        <v>2005</v>
      </c>
      <c r="C1310" s="344" t="s">
        <v>2010</v>
      </c>
      <c r="D1310" s="344" t="s">
        <v>2007</v>
      </c>
      <c r="E1310" s="344" t="str">
        <f>CONCATENATE(SUM('Разделы 12, 13, 14'!K31:K31),"&lt;=",SUM('Разделы 12, 13, 14'!G31:G31))</f>
        <v>0&lt;=0</v>
      </c>
    </row>
    <row r="1311" spans="1:5" ht="25.5">
      <c r="A1311" s="349">
        <f>IF((SUM('Разделы 12, 13, 14'!K32:K32)&lt;=SUM('Разделы 12, 13, 14'!G32:G32)),"","Неверно!")</f>
      </c>
      <c r="B1311" s="351" t="s">
        <v>2005</v>
      </c>
      <c r="C1311" s="344" t="s">
        <v>2011</v>
      </c>
      <c r="D1311" s="344" t="s">
        <v>2007</v>
      </c>
      <c r="E1311" s="344" t="str">
        <f>CONCATENATE(SUM('Разделы 12, 13, 14'!K32:K32),"&lt;=",SUM('Разделы 12, 13, 14'!G32:G32))</f>
        <v>0&lt;=0</v>
      </c>
    </row>
    <row r="1312" spans="1:5" ht="25.5">
      <c r="A1312" s="349">
        <f>IF((SUM('Разделы 12, 13, 14'!K33:K33)&lt;=SUM('Разделы 12, 13, 14'!G33:G33)),"","Неверно!")</f>
      </c>
      <c r="B1312" s="351" t="s">
        <v>2005</v>
      </c>
      <c r="C1312" s="344" t="s">
        <v>2012</v>
      </c>
      <c r="D1312" s="344" t="s">
        <v>2007</v>
      </c>
      <c r="E1312" s="344" t="str">
        <f>CONCATENATE(SUM('Разделы 12, 13, 14'!K33:K33),"&lt;=",SUM('Разделы 12, 13, 14'!G33:G33))</f>
        <v>0&lt;=0</v>
      </c>
    </row>
    <row r="1313" spans="1:5" ht="25.5">
      <c r="A1313" s="349">
        <f>IF((SUM('Разделы 12, 13, 14'!L28:L28)&lt;=SUM('Разделы 12, 13, 14'!H28:H28)),"","Неверно!")</f>
      </c>
      <c r="B1313" s="351" t="s">
        <v>2013</v>
      </c>
      <c r="C1313" s="344" t="s">
        <v>2014</v>
      </c>
      <c r="D1313" s="344" t="s">
        <v>2015</v>
      </c>
      <c r="E1313" s="344" t="str">
        <f>CONCATENATE(SUM('Разделы 12, 13, 14'!L28:L28),"&lt;=",SUM('Разделы 12, 13, 14'!H28:H28))</f>
        <v>0&lt;=0</v>
      </c>
    </row>
    <row r="1314" spans="1:5" ht="25.5">
      <c r="A1314" s="349">
        <f>IF((SUM('Разделы 12, 13, 14'!L29:L29)&lt;=SUM('Разделы 12, 13, 14'!H29:H29)),"","Неверно!")</f>
      </c>
      <c r="B1314" s="351" t="s">
        <v>2013</v>
      </c>
      <c r="C1314" s="344" t="s">
        <v>2016</v>
      </c>
      <c r="D1314" s="344" t="s">
        <v>2015</v>
      </c>
      <c r="E1314" s="344" t="str">
        <f>CONCATENATE(SUM('Разделы 12, 13, 14'!L29:L29),"&lt;=",SUM('Разделы 12, 13, 14'!H29:H29))</f>
        <v>0&lt;=0</v>
      </c>
    </row>
    <row r="1315" spans="1:5" ht="25.5">
      <c r="A1315" s="349">
        <f>IF((SUM('Разделы 12, 13, 14'!L30:L30)&lt;=SUM('Разделы 12, 13, 14'!H30:H30)),"","Неверно!")</f>
      </c>
      <c r="B1315" s="351" t="s">
        <v>2013</v>
      </c>
      <c r="C1315" s="344" t="s">
        <v>2017</v>
      </c>
      <c r="D1315" s="344" t="s">
        <v>2015</v>
      </c>
      <c r="E1315" s="344" t="str">
        <f>CONCATENATE(SUM('Разделы 12, 13, 14'!L30:L30),"&lt;=",SUM('Разделы 12, 13, 14'!H30:H30))</f>
        <v>0&lt;=0</v>
      </c>
    </row>
    <row r="1316" spans="1:5" ht="25.5">
      <c r="A1316" s="349">
        <f>IF((SUM('Разделы 12, 13, 14'!L31:L31)&lt;=SUM('Разделы 12, 13, 14'!H31:H31)),"","Неверно!")</f>
      </c>
      <c r="B1316" s="351" t="s">
        <v>2013</v>
      </c>
      <c r="C1316" s="344" t="s">
        <v>2018</v>
      </c>
      <c r="D1316" s="344" t="s">
        <v>2015</v>
      </c>
      <c r="E1316" s="344" t="str">
        <f>CONCATENATE(SUM('Разделы 12, 13, 14'!L31:L31),"&lt;=",SUM('Разделы 12, 13, 14'!H31:H31))</f>
        <v>0&lt;=0</v>
      </c>
    </row>
    <row r="1317" spans="1:5" ht="25.5">
      <c r="A1317" s="349">
        <f>IF((SUM('Разделы 12, 13, 14'!L32:L32)&lt;=SUM('Разделы 12, 13, 14'!H32:H32)),"","Неверно!")</f>
      </c>
      <c r="B1317" s="351" t="s">
        <v>2013</v>
      </c>
      <c r="C1317" s="344" t="s">
        <v>2019</v>
      </c>
      <c r="D1317" s="344" t="s">
        <v>2015</v>
      </c>
      <c r="E1317" s="344" t="str">
        <f>CONCATENATE(SUM('Разделы 12, 13, 14'!L32:L32),"&lt;=",SUM('Разделы 12, 13, 14'!H32:H32))</f>
        <v>0&lt;=0</v>
      </c>
    </row>
    <row r="1318" spans="1:5" ht="25.5">
      <c r="A1318" s="349">
        <f>IF((SUM('Разделы 12, 13, 14'!L33:L33)&lt;=SUM('Разделы 12, 13, 14'!H33:H33)),"","Неверно!")</f>
      </c>
      <c r="B1318" s="351" t="s">
        <v>2013</v>
      </c>
      <c r="C1318" s="344" t="s">
        <v>2020</v>
      </c>
      <c r="D1318" s="344" t="s">
        <v>2015</v>
      </c>
      <c r="E1318" s="344" t="str">
        <f>CONCATENATE(SUM('Разделы 12, 13, 14'!L33:L33),"&lt;=",SUM('Разделы 12, 13, 14'!H33:H33))</f>
        <v>0&lt;=0</v>
      </c>
    </row>
    <row r="1319" spans="1:5" ht="38.25">
      <c r="A1319" s="349">
        <f>IF((SUM('Разделы 12, 13, 14'!H28:H28)=SUM('Раздел 4'!F12:F12)),"","Неверно!")</f>
      </c>
      <c r="B1319" s="351" t="s">
        <v>2021</v>
      </c>
      <c r="C1319" s="344" t="s">
        <v>2022</v>
      </c>
      <c r="D1319" s="344" t="s">
        <v>2023</v>
      </c>
      <c r="E1319" s="344" t="str">
        <f>CONCATENATE(SUM('Разделы 12, 13, 14'!H28:H28),"=",SUM('Раздел 4'!F12:F12))</f>
        <v>0=0</v>
      </c>
    </row>
    <row r="1320" spans="1:5" ht="25.5">
      <c r="A1320" s="349">
        <f>IF((SUM('Разделы 12, 13, 14'!M28:M28)&lt;=SUM('Разделы 12, 13, 14'!H28:H28)),"","Неверно!")</f>
      </c>
      <c r="B1320" s="351" t="s">
        <v>2024</v>
      </c>
      <c r="C1320" s="344" t="s">
        <v>2025</v>
      </c>
      <c r="D1320" s="344" t="s">
        <v>2026</v>
      </c>
      <c r="E1320" s="344" t="str">
        <f>CONCATENATE(SUM('Разделы 12, 13, 14'!M28:M28),"&lt;=",SUM('Разделы 12, 13, 14'!H28:H28))</f>
        <v>0&lt;=0</v>
      </c>
    </row>
    <row r="1321" spans="1:5" ht="25.5">
      <c r="A1321" s="349">
        <f>IF((SUM('Разделы 12, 13, 14'!M29:M29)&lt;=SUM('Разделы 12, 13, 14'!H29:H29)),"","Неверно!")</f>
      </c>
      <c r="B1321" s="351" t="s">
        <v>2024</v>
      </c>
      <c r="C1321" s="344" t="s">
        <v>2027</v>
      </c>
      <c r="D1321" s="344" t="s">
        <v>2026</v>
      </c>
      <c r="E1321" s="344" t="str">
        <f>CONCATENATE(SUM('Разделы 12, 13, 14'!M29:M29),"&lt;=",SUM('Разделы 12, 13, 14'!H29:H29))</f>
        <v>0&lt;=0</v>
      </c>
    </row>
    <row r="1322" spans="1:5" ht="25.5">
      <c r="A1322" s="349">
        <f>IF((SUM('Разделы 12, 13, 14'!M30:M30)&lt;=SUM('Разделы 12, 13, 14'!H30:H30)),"","Неверно!")</f>
      </c>
      <c r="B1322" s="351" t="s">
        <v>2024</v>
      </c>
      <c r="C1322" s="344" t="s">
        <v>2028</v>
      </c>
      <c r="D1322" s="344" t="s">
        <v>2026</v>
      </c>
      <c r="E1322" s="344" t="str">
        <f>CONCATENATE(SUM('Разделы 12, 13, 14'!M30:M30),"&lt;=",SUM('Разделы 12, 13, 14'!H30:H30))</f>
        <v>0&lt;=0</v>
      </c>
    </row>
    <row r="1323" spans="1:5" ht="25.5">
      <c r="A1323" s="349">
        <f>IF((SUM('Разделы 12, 13, 14'!M31:M31)&lt;=SUM('Разделы 12, 13, 14'!H31:H31)),"","Неверно!")</f>
      </c>
      <c r="B1323" s="351" t="s">
        <v>2024</v>
      </c>
      <c r="C1323" s="344" t="s">
        <v>2029</v>
      </c>
      <c r="D1323" s="344" t="s">
        <v>2026</v>
      </c>
      <c r="E1323" s="344" t="str">
        <f>CONCATENATE(SUM('Разделы 12, 13, 14'!M31:M31),"&lt;=",SUM('Разделы 12, 13, 14'!H31:H31))</f>
        <v>0&lt;=0</v>
      </c>
    </row>
    <row r="1324" spans="1:5" ht="25.5">
      <c r="A1324" s="349">
        <f>IF((SUM('Разделы 12, 13, 14'!M32:M32)&lt;=SUM('Разделы 12, 13, 14'!H32:H32)),"","Неверно!")</f>
      </c>
      <c r="B1324" s="351" t="s">
        <v>2024</v>
      </c>
      <c r="C1324" s="344" t="s">
        <v>2030</v>
      </c>
      <c r="D1324" s="344" t="s">
        <v>2026</v>
      </c>
      <c r="E1324" s="344" t="str">
        <f>CONCATENATE(SUM('Разделы 12, 13, 14'!M32:M32),"&lt;=",SUM('Разделы 12, 13, 14'!H32:H32))</f>
        <v>0&lt;=0</v>
      </c>
    </row>
    <row r="1325" spans="1:5" ht="25.5">
      <c r="A1325" s="349">
        <f>IF((SUM('Разделы 12, 13, 14'!M33:M33)&lt;=SUM('Разделы 12, 13, 14'!H33:H33)),"","Неверно!")</f>
      </c>
      <c r="B1325" s="351" t="s">
        <v>2024</v>
      </c>
      <c r="C1325" s="344" t="s">
        <v>2031</v>
      </c>
      <c r="D1325" s="344" t="s">
        <v>2026</v>
      </c>
      <c r="E1325" s="344" t="str">
        <f>CONCATENATE(SUM('Разделы 12, 13, 14'!M33:M33),"&lt;=",SUM('Разделы 12, 13, 14'!H33:H33))</f>
        <v>0&lt;=0</v>
      </c>
    </row>
    <row r="1326" spans="1:5" ht="25.5">
      <c r="A1326" s="349">
        <f>IF((SUM('Разделы 12, 13, 14'!F28:F28)&gt;=SUM('Разделы 12, 13, 14'!G28:H28)),"","Неверно!")</f>
      </c>
      <c r="B1326" s="351" t="s">
        <v>2032</v>
      </c>
      <c r="C1326" s="344" t="s">
        <v>2033</v>
      </c>
      <c r="D1326" s="344" t="s">
        <v>2034</v>
      </c>
      <c r="E1326" s="344" t="str">
        <f>CONCATENATE(SUM('Разделы 12, 13, 14'!F28:F28),"&gt;=",SUM('Разделы 12, 13, 14'!G28:H28))</f>
        <v>0&gt;=0</v>
      </c>
    </row>
    <row r="1327" spans="1:5" ht="25.5">
      <c r="A1327" s="349">
        <f>IF((SUM('Разделы 12, 13, 14'!F29:F29)&gt;=SUM('Разделы 12, 13, 14'!G29:H29)),"","Неверно!")</f>
      </c>
      <c r="B1327" s="351" t="s">
        <v>2032</v>
      </c>
      <c r="C1327" s="344" t="s">
        <v>2035</v>
      </c>
      <c r="D1327" s="344" t="s">
        <v>2034</v>
      </c>
      <c r="E1327" s="344" t="str">
        <f>CONCATENATE(SUM('Разделы 12, 13, 14'!F29:F29),"&gt;=",SUM('Разделы 12, 13, 14'!G29:H29))</f>
        <v>0&gt;=0</v>
      </c>
    </row>
    <row r="1328" spans="1:5" ht="25.5">
      <c r="A1328" s="349">
        <f>IF((SUM('Разделы 12, 13, 14'!F30:F30)&gt;=SUM('Разделы 12, 13, 14'!G30:H30)),"","Неверно!")</f>
      </c>
      <c r="B1328" s="351" t="s">
        <v>2032</v>
      </c>
      <c r="C1328" s="344" t="s">
        <v>2036</v>
      </c>
      <c r="D1328" s="344" t="s">
        <v>2034</v>
      </c>
      <c r="E1328" s="344" t="str">
        <f>CONCATENATE(SUM('Разделы 12, 13, 14'!F30:F30),"&gt;=",SUM('Разделы 12, 13, 14'!G30:H30))</f>
        <v>0&gt;=0</v>
      </c>
    </row>
    <row r="1329" spans="1:5" ht="25.5">
      <c r="A1329" s="349">
        <f>IF((SUM('Разделы 12, 13, 14'!F31:F31)&gt;=SUM('Разделы 12, 13, 14'!G31:H31)),"","Неверно!")</f>
      </c>
      <c r="B1329" s="351" t="s">
        <v>2032</v>
      </c>
      <c r="C1329" s="344" t="s">
        <v>2037</v>
      </c>
      <c r="D1329" s="344" t="s">
        <v>2034</v>
      </c>
      <c r="E1329" s="344" t="str">
        <f>CONCATENATE(SUM('Разделы 12, 13, 14'!F31:F31),"&gt;=",SUM('Разделы 12, 13, 14'!G31:H31))</f>
        <v>0&gt;=0</v>
      </c>
    </row>
    <row r="1330" spans="1:5" ht="25.5">
      <c r="A1330" s="349">
        <f>IF((SUM('Разделы 12, 13, 14'!F32:F32)&gt;=SUM('Разделы 12, 13, 14'!G32:H32)),"","Неверно!")</f>
      </c>
      <c r="B1330" s="351" t="s">
        <v>2032</v>
      </c>
      <c r="C1330" s="344" t="s">
        <v>2038</v>
      </c>
      <c r="D1330" s="344" t="s">
        <v>2034</v>
      </c>
      <c r="E1330" s="344" t="str">
        <f>CONCATENATE(SUM('Разделы 12, 13, 14'!F32:F32),"&gt;=",SUM('Разделы 12, 13, 14'!G32:H32))</f>
        <v>0&gt;=0</v>
      </c>
    </row>
    <row r="1331" spans="1:5" ht="25.5">
      <c r="A1331" s="349">
        <f>IF((SUM('Разделы 12, 13, 14'!F33:F33)&gt;=SUM('Разделы 12, 13, 14'!G33:H33)),"","Неверно!")</f>
      </c>
      <c r="B1331" s="351" t="s">
        <v>2032</v>
      </c>
      <c r="C1331" s="344" t="s">
        <v>2039</v>
      </c>
      <c r="D1331" s="344" t="s">
        <v>2034</v>
      </c>
      <c r="E1331" s="344" t="str">
        <f>CONCATENATE(SUM('Разделы 12, 13, 14'!F33:F33),"&gt;=",SUM('Разделы 12, 13, 14'!G33:H33))</f>
        <v>0&gt;=0</v>
      </c>
    </row>
    <row r="1332" spans="1:5" ht="38.25">
      <c r="A1332" s="349">
        <f>IF(((SUM('Разделы 12, 13, 14'!J32:J32)=0)*(SUM('Разделы 12, 13, 14'!J33:J33)=0))+((SUM('Разделы 12, 13, 14'!J32:J32)&gt;0)*(SUM('Разделы 12, 13, 14'!J33:J33)&gt;0)),"","Неверно!")</f>
      </c>
      <c r="B1332" s="351" t="s">
        <v>2040</v>
      </c>
      <c r="C1332" s="344" t="s">
        <v>2042</v>
      </c>
      <c r="D1332" s="344" t="s">
        <v>2043</v>
      </c>
      <c r="E1332" s="344" t="str">
        <f>CONCATENATE("(",SUM('Разделы 12, 13, 14'!J32:J32),"=",0," И ",SUM('Разделы 12, 13, 14'!J33:J33),"=",0,")"," ИЛИ ","(",SUM('Разделы 12, 13, 14'!J32:J32),"&gt;",0," И ",SUM('Разделы 12, 13, 14'!J33:J33),"&gt;",0,")")</f>
        <v>(0=0 И 0=0) ИЛИ (0&gt;0 И 0&gt;0)</v>
      </c>
    </row>
    <row r="1333" spans="1:5" ht="25.5">
      <c r="A1333" s="349">
        <f>IF((SUM('Разделы 2, 3, 5'!E46:E46)&gt;=SUM('Разделы 2, 3, 5'!E47:E47)),"","Неверно!")</f>
      </c>
      <c r="B1333" s="351" t="s">
        <v>2044</v>
      </c>
      <c r="C1333" s="344" t="s">
        <v>2045</v>
      </c>
      <c r="D1333" s="344" t="s">
        <v>2046</v>
      </c>
      <c r="E1333" s="344" t="str">
        <f>CONCATENATE(SUM('Разделы 2, 3, 5'!E46:E46),"&gt;=",SUM('Разделы 2, 3, 5'!E47:E47))</f>
        <v>0&gt;=0</v>
      </c>
    </row>
    <row r="1334" spans="1:5" ht="25.5">
      <c r="A1334" s="349">
        <f>IF((SUM('Разделы 2, 3, 5'!F46:F46)&gt;=SUM('Разделы 2, 3, 5'!F47:F47)),"","Неверно!")</f>
      </c>
      <c r="B1334" s="351" t="s">
        <v>2044</v>
      </c>
      <c r="C1334" s="344" t="s">
        <v>2047</v>
      </c>
      <c r="D1334" s="344" t="s">
        <v>2046</v>
      </c>
      <c r="E1334" s="344" t="str">
        <f>CONCATENATE(SUM('Разделы 2, 3, 5'!F46:F46),"&gt;=",SUM('Разделы 2, 3, 5'!F47:F47))</f>
        <v>0&gt;=0</v>
      </c>
    </row>
    <row r="1335" spans="1:5" ht="25.5">
      <c r="A1335" s="349">
        <f>IF((SUM('Раздел 4'!D39:D39)=0),"","Неверно!")</f>
      </c>
      <c r="B1335" s="351" t="s">
        <v>2048</v>
      </c>
      <c r="C1335" s="344" t="s">
        <v>2049</v>
      </c>
      <c r="D1335" s="344" t="s">
        <v>2050</v>
      </c>
      <c r="E1335" s="344" t="str">
        <f>CONCATENATE(SUM('Раздел 4'!D39:D39),"=",0)</f>
        <v>0=0</v>
      </c>
    </row>
    <row r="1336" spans="1:5" ht="25.5">
      <c r="A1336" s="349">
        <f>IF((SUM('Раздел 4'!E39:E39)=0),"","Неверно!")</f>
      </c>
      <c r="B1336" s="351" t="s">
        <v>2048</v>
      </c>
      <c r="C1336" s="344" t="s">
        <v>2051</v>
      </c>
      <c r="D1336" s="344" t="s">
        <v>2050</v>
      </c>
      <c r="E1336" s="344" t="str">
        <f>CONCATENATE(SUM('Раздел 4'!E39:E39),"=",0)</f>
        <v>0=0</v>
      </c>
    </row>
    <row r="1337" spans="1:5" ht="25.5">
      <c r="A1337" s="349">
        <f>IF((SUM('Раздел 4'!F39:F39)=0),"","Неверно!")</f>
      </c>
      <c r="B1337" s="351" t="s">
        <v>2048</v>
      </c>
      <c r="C1337" s="344" t="s">
        <v>2052</v>
      </c>
      <c r="D1337" s="344" t="s">
        <v>2050</v>
      </c>
      <c r="E1337" s="344" t="str">
        <f>CONCATENATE(SUM('Раздел 4'!F39:F39),"=",0)</f>
        <v>0=0</v>
      </c>
    </row>
    <row r="1338" spans="1:5" ht="25.5">
      <c r="A1338" s="349">
        <f>IF((SUM('Раздел 4'!D40:D40)=0),"","Неверно!")</f>
      </c>
      <c r="B1338" s="351" t="s">
        <v>2048</v>
      </c>
      <c r="C1338" s="344" t="s">
        <v>2053</v>
      </c>
      <c r="D1338" s="344" t="s">
        <v>2050</v>
      </c>
      <c r="E1338" s="344" t="str">
        <f>CONCATENATE(SUM('Раздел 4'!D40:D40),"=",0)</f>
        <v>0=0</v>
      </c>
    </row>
    <row r="1339" spans="1:5" ht="25.5">
      <c r="A1339" s="349">
        <f>IF((SUM('Раздел 4'!E40:E40)=0),"","Неверно!")</f>
      </c>
      <c r="B1339" s="351" t="s">
        <v>2048</v>
      </c>
      <c r="C1339" s="344" t="s">
        <v>2054</v>
      </c>
      <c r="D1339" s="344" t="s">
        <v>2050</v>
      </c>
      <c r="E1339" s="344" t="str">
        <f>CONCATENATE(SUM('Раздел 4'!E40:E40),"=",0)</f>
        <v>0=0</v>
      </c>
    </row>
    <row r="1340" spans="1:5" ht="25.5">
      <c r="A1340" s="349">
        <f>IF((SUM('Раздел 4'!F40:F40)=0),"","Неверно!")</f>
      </c>
      <c r="B1340" s="351" t="s">
        <v>2048</v>
      </c>
      <c r="C1340" s="344" t="s">
        <v>2055</v>
      </c>
      <c r="D1340" s="344" t="s">
        <v>2050</v>
      </c>
      <c r="E1340" s="344" t="str">
        <f>CONCATENATE(SUM('Раздел 4'!F40:F40),"=",0)</f>
        <v>0=0</v>
      </c>
    </row>
    <row r="1341" spans="1:5" ht="38.25">
      <c r="A1341" s="349">
        <f>IF((SUM('Разделы 12, 13, 14'!E30:F30)=SUM('Раздел 4'!D48:D48)),"","Неверно!")</f>
      </c>
      <c r="B1341" s="351" t="s">
        <v>2056</v>
      </c>
      <c r="C1341" s="344" t="s">
        <v>2057</v>
      </c>
      <c r="D1341" s="344" t="s">
        <v>2058</v>
      </c>
      <c r="E1341" s="344" t="str">
        <f>CONCATENATE(SUM('Разделы 12, 13, 14'!E30:F30),"=",SUM('Раздел 4'!D48:D48))</f>
        <v>0=0</v>
      </c>
    </row>
  </sheetData>
  <sheetProtection autoFilter="0"/>
  <autoFilter ref="A1:A2724"/>
  <conditionalFormatting sqref="A1:D1">
    <cfRule type="cellIs" priority="2" dxfId="0" operator="lessThan" stopIfTrue="1">
      <formula>0</formula>
    </cfRule>
  </conditionalFormatting>
  <printOptions/>
  <pageMargins left="0.2362204724409449" right="0.2362204724409449" top="0.7480314960629921" bottom="0.7480314960629921" header="0.31496062992125984" footer="0.31496062992125984"/>
  <pageSetup fitToHeight="15"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4">
    <tabColor indexed="47"/>
    <pageSetUpPr fitToPage="1"/>
  </sheetPr>
  <dimension ref="A1:G338"/>
  <sheetViews>
    <sheetView zoomScalePageLayoutView="0" workbookViewId="0" topLeftCell="A1">
      <pane ySplit="1" topLeftCell="BM2" activePane="bottomLeft" state="frozen"/>
      <selection pane="topLeft" activeCell="A1" sqref="A1"/>
      <selection pane="bottomLeft" activeCell="A1" sqref="A1:E1"/>
    </sheetView>
  </sheetViews>
  <sheetFormatPr defaultColWidth="9.140625" defaultRowHeight="12.75"/>
  <cols>
    <col min="1" max="1" width="17.140625" style="345" customWidth="1"/>
    <col min="2" max="2" width="17.140625" style="352" customWidth="1"/>
    <col min="3" max="3" width="35.00390625" style="345" customWidth="1"/>
    <col min="4" max="4" width="31.00390625" style="345" customWidth="1"/>
    <col min="5" max="5" width="17.140625" style="345" customWidth="1"/>
    <col min="6" max="6" width="34.28125" style="192" customWidth="1"/>
    <col min="7" max="7" width="35.00390625" style="192" customWidth="1"/>
    <col min="8" max="16384" width="9.140625" style="18" customWidth="1"/>
  </cols>
  <sheetData>
    <row r="1" spans="1:6" ht="24.75" customHeight="1" thickBot="1">
      <c r="A1" s="346" t="s">
        <v>153</v>
      </c>
      <c r="B1" s="348" t="s">
        <v>154</v>
      </c>
      <c r="C1" s="346" t="s">
        <v>155</v>
      </c>
      <c r="D1" s="346" t="s">
        <v>156</v>
      </c>
      <c r="E1" s="346" t="s">
        <v>1504</v>
      </c>
      <c r="F1" s="347" t="s">
        <v>1990</v>
      </c>
    </row>
    <row r="2" spans="1:7" ht="12.75">
      <c r="A2" s="343">
        <f>IF((SUM('Раздел 1'!X10:X10)=0),"","Неверно!")</f>
      </c>
      <c r="B2" s="351" t="s">
        <v>1791</v>
      </c>
      <c r="C2" s="344" t="s">
        <v>1792</v>
      </c>
      <c r="D2" s="344" t="s">
        <v>1513</v>
      </c>
      <c r="E2" s="344" t="str">
        <f>CONCATENATE(SUM('Раздел 1'!X10:X10),"=",0)</f>
        <v>0=0</v>
      </c>
      <c r="F2" s="200"/>
      <c r="G2" s="191" t="str">
        <f>IF(('ФЛК (информационный)'!A2="Неверно!")*('ФЛК (информационный)'!F2=""),"Внести подтверждение к нарушенному информационному ФЛК"," ")</f>
        <v> </v>
      </c>
    </row>
    <row r="3" spans="1:7" ht="12.75">
      <c r="A3" s="343">
        <f>IF((SUM('Раздел 1'!X25:X25)=0),"","Неверно!")</f>
      </c>
      <c r="B3" s="351" t="s">
        <v>1793</v>
      </c>
      <c r="C3" s="344" t="s">
        <v>1794</v>
      </c>
      <c r="D3" s="344" t="s">
        <v>1513</v>
      </c>
      <c r="E3" s="344" t="str">
        <f>CONCATENATE(SUM('Раздел 1'!X25:X25),"=",0)</f>
        <v>0=0</v>
      </c>
      <c r="F3" s="200"/>
      <c r="G3" s="191" t="str">
        <f>IF(('ФЛК (информационный)'!A3="Неверно!")*('ФЛК (информационный)'!F3=""),"Внести подтверждение к нарушенному информационному ФЛК"," ")</f>
        <v> </v>
      </c>
    </row>
    <row r="4" spans="1:7" ht="12.75">
      <c r="A4" s="343">
        <f>IF((SUM('Раздел 1'!P42:P42)=0),"","Неверно!")</f>
      </c>
      <c r="B4" s="351" t="s">
        <v>1795</v>
      </c>
      <c r="C4" s="344" t="s">
        <v>1796</v>
      </c>
      <c r="D4" s="344" t="s">
        <v>1513</v>
      </c>
      <c r="E4" s="344" t="str">
        <f>CONCATENATE(SUM('Раздел 1'!P42:P42),"=",0)</f>
        <v>0=0</v>
      </c>
      <c r="F4" s="200"/>
      <c r="G4" s="191" t="str">
        <f>IF(('ФЛК (информационный)'!A4="Неверно!")*('ФЛК (информационный)'!F4=""),"Внести подтверждение к нарушенному информационному ФЛК"," ")</f>
        <v> </v>
      </c>
    </row>
    <row r="5" spans="1:7" ht="14.25" customHeight="1">
      <c r="A5" s="343">
        <f>IF((SUM('Раздел 1'!Q42:Q42)=0),"","Неверно!")</f>
      </c>
      <c r="B5" s="351" t="s">
        <v>1795</v>
      </c>
      <c r="C5" s="344" t="s">
        <v>1797</v>
      </c>
      <c r="D5" s="344" t="s">
        <v>1513</v>
      </c>
      <c r="E5" s="344" t="str">
        <f>CONCATENATE(SUM('Раздел 1'!Q42:Q42),"=",0)</f>
        <v>0=0</v>
      </c>
      <c r="F5" s="200"/>
      <c r="G5" s="191" t="str">
        <f>IF(('ФЛК (информационный)'!A5="Неверно!")*('ФЛК (информационный)'!F5=""),"Внести подтверждение к нарушенному информационному ФЛК"," ")</f>
        <v> </v>
      </c>
    </row>
    <row r="6" spans="1:7" ht="12.75">
      <c r="A6" s="343">
        <f>IF((SUM('Раздел 1'!R42:R42)=0),"","Неверно!")</f>
      </c>
      <c r="B6" s="351" t="s">
        <v>1795</v>
      </c>
      <c r="C6" s="344" t="s">
        <v>1798</v>
      </c>
      <c r="D6" s="344" t="s">
        <v>1513</v>
      </c>
      <c r="E6" s="344" t="str">
        <f>CONCATENATE(SUM('Раздел 1'!R42:R42),"=",0)</f>
        <v>0=0</v>
      </c>
      <c r="F6" s="200"/>
      <c r="G6" s="191" t="str">
        <f>IF(('ФЛК (информационный)'!A6="Неверно!")*('ФЛК (информационный)'!F6=""),"Внести подтверждение к нарушенному информационному ФЛК"," ")</f>
        <v> </v>
      </c>
    </row>
    <row r="7" spans="1:7" ht="12.75">
      <c r="A7" s="343">
        <f>IF((SUM('Раздел 1'!S42:S42)=0),"","Неверно!")</f>
      </c>
      <c r="B7" s="351" t="s">
        <v>1795</v>
      </c>
      <c r="C7" s="344" t="s">
        <v>1799</v>
      </c>
      <c r="D7" s="344" t="s">
        <v>1513</v>
      </c>
      <c r="E7" s="344" t="str">
        <f>CONCATENATE(SUM('Раздел 1'!S42:S42),"=",0)</f>
        <v>0=0</v>
      </c>
      <c r="F7" s="200"/>
      <c r="G7" s="191" t="str">
        <f>IF(('ФЛК (информационный)'!A7="Неверно!")*('ФЛК (информационный)'!F7=""),"Внести подтверждение к нарушенному информационному ФЛК"," ")</f>
        <v> </v>
      </c>
    </row>
    <row r="8" spans="1:7" ht="12.75">
      <c r="A8" s="343">
        <f>IF((SUM('Раздел 1'!T42:T42)=0),"","Неверно!")</f>
      </c>
      <c r="B8" s="351" t="s">
        <v>1795</v>
      </c>
      <c r="C8" s="344" t="s">
        <v>1800</v>
      </c>
      <c r="D8" s="344" t="s">
        <v>1513</v>
      </c>
      <c r="E8" s="344" t="str">
        <f>CONCATENATE(SUM('Раздел 1'!T42:T42),"=",0)</f>
        <v>0=0</v>
      </c>
      <c r="F8" s="200"/>
      <c r="G8" s="191" t="str">
        <f>IF(('ФЛК (информационный)'!A8="Неверно!")*('ФЛК (информационный)'!F8=""),"Внести подтверждение к нарушенному информационному ФЛК"," ")</f>
        <v> </v>
      </c>
    </row>
    <row r="9" spans="1:7" ht="12.75">
      <c r="A9" s="343">
        <f>IF((SUM('Раздел 1'!U42:U42)=0),"","Неверно!")</f>
      </c>
      <c r="B9" s="351" t="s">
        <v>1795</v>
      </c>
      <c r="C9" s="344" t="s">
        <v>1801</v>
      </c>
      <c r="D9" s="344" t="s">
        <v>1513</v>
      </c>
      <c r="E9" s="344" t="str">
        <f>CONCATENATE(SUM('Раздел 1'!U42:U42),"=",0)</f>
        <v>0=0</v>
      </c>
      <c r="F9" s="200"/>
      <c r="G9" s="191" t="str">
        <f>IF(('ФЛК (информационный)'!A9="Неверно!")*('ФЛК (информационный)'!F9=""),"Внести подтверждение к нарушенному информационному ФЛК"," ")</f>
        <v> </v>
      </c>
    </row>
    <row r="10" spans="1:7" ht="12.75">
      <c r="A10" s="343">
        <f>IF((SUM('Раздел 1'!V42:V42)=0),"","Неверно!")</f>
      </c>
      <c r="B10" s="351" t="s">
        <v>1795</v>
      </c>
      <c r="C10" s="344" t="s">
        <v>1802</v>
      </c>
      <c r="D10" s="344" t="s">
        <v>1513</v>
      </c>
      <c r="E10" s="344" t="str">
        <f>CONCATENATE(SUM('Раздел 1'!V42:V42),"=",0)</f>
        <v>0=0</v>
      </c>
      <c r="F10" s="200"/>
      <c r="G10" s="191" t="str">
        <f>IF(('ФЛК (информационный)'!A10="Неверно!")*('ФЛК (информационный)'!F10=""),"Внести подтверждение к нарушенному информационному ФЛК"," ")</f>
        <v> </v>
      </c>
    </row>
    <row r="11" spans="1:7" ht="12.75">
      <c r="A11" s="343">
        <f>IF((SUM('Раздел 1'!W42:W42)=0),"","Неверно!")</f>
      </c>
      <c r="B11" s="351" t="s">
        <v>1795</v>
      </c>
      <c r="C11" s="344" t="s">
        <v>1803</v>
      </c>
      <c r="D11" s="344" t="s">
        <v>1513</v>
      </c>
      <c r="E11" s="344" t="str">
        <f>CONCATENATE(SUM('Раздел 1'!W42:W42),"=",0)</f>
        <v>0=0</v>
      </c>
      <c r="F11" s="200"/>
      <c r="G11" s="191" t="str">
        <f>IF(('ФЛК (информационный)'!A11="Неверно!")*('ФЛК (информационный)'!F11=""),"Внести подтверждение к нарушенному информационному ФЛК"," ")</f>
        <v> </v>
      </c>
    </row>
    <row r="12" spans="1:7" ht="12.75">
      <c r="A12" s="343">
        <f>IF((SUM('Раздел 1'!X42:X42)=0),"","Неверно!")</f>
      </c>
      <c r="B12" s="351" t="s">
        <v>1795</v>
      </c>
      <c r="C12" s="344" t="s">
        <v>1804</v>
      </c>
      <c r="D12" s="344" t="s">
        <v>1513</v>
      </c>
      <c r="E12" s="344" t="str">
        <f>CONCATENATE(SUM('Раздел 1'!X42:X42),"=",0)</f>
        <v>0=0</v>
      </c>
      <c r="F12" s="200"/>
      <c r="G12" s="191" t="str">
        <f>IF(('ФЛК (информационный)'!A12="Неверно!")*('ФЛК (информационный)'!F12=""),"Внести подтверждение к нарушенному информационному ФЛК"," ")</f>
        <v> </v>
      </c>
    </row>
    <row r="13" spans="1:7" ht="12.75">
      <c r="A13" s="343">
        <f>IF((SUM('Раздел 1'!Y42:Y42)=0),"","Неверно!")</f>
      </c>
      <c r="B13" s="351" t="s">
        <v>1795</v>
      </c>
      <c r="C13" s="344" t="s">
        <v>1805</v>
      </c>
      <c r="D13" s="344" t="s">
        <v>1513</v>
      </c>
      <c r="E13" s="344" t="str">
        <f>CONCATENATE(SUM('Раздел 1'!Y42:Y42),"=",0)</f>
        <v>0=0</v>
      </c>
      <c r="F13" s="200"/>
      <c r="G13" s="191" t="str">
        <f>IF(('ФЛК (информационный)'!A13="Неверно!")*('ФЛК (информационный)'!F13=""),"Внести подтверждение к нарушенному информационному ФЛК"," ")</f>
        <v> </v>
      </c>
    </row>
    <row r="14" spans="1:7" ht="12.75">
      <c r="A14" s="343">
        <f>IF((SUM('Раздел 1'!Z42:Z42)=0),"","Неверно!")</f>
      </c>
      <c r="B14" s="351" t="s">
        <v>1795</v>
      </c>
      <c r="C14" s="344" t="s">
        <v>1806</v>
      </c>
      <c r="D14" s="344" t="s">
        <v>1513</v>
      </c>
      <c r="E14" s="344" t="str">
        <f>CONCATENATE(SUM('Раздел 1'!Z42:Z42),"=",0)</f>
        <v>0=0</v>
      </c>
      <c r="F14" s="200"/>
      <c r="G14" s="191" t="str">
        <f>IF(('ФЛК (информационный)'!A14="Неверно!")*('ФЛК (информационный)'!F14=""),"Внести подтверждение к нарушенному информационному ФЛК"," ")</f>
        <v> </v>
      </c>
    </row>
    <row r="15" spans="1:7" ht="12.75">
      <c r="A15" s="343">
        <f>IF((SUM('Раздел 1'!AA42:AA42)=0),"","Неверно!")</f>
      </c>
      <c r="B15" s="351" t="s">
        <v>1795</v>
      </c>
      <c r="C15" s="344" t="s">
        <v>1807</v>
      </c>
      <c r="D15" s="344" t="s">
        <v>1513</v>
      </c>
      <c r="E15" s="344" t="str">
        <f>CONCATENATE(SUM('Раздел 1'!AA42:AA42),"=",0)</f>
        <v>0=0</v>
      </c>
      <c r="F15" s="200"/>
      <c r="G15" s="191" t="str">
        <f>IF(('ФЛК (информационный)'!A15="Неверно!")*('ФЛК (информационный)'!F15=""),"Внести подтверждение к нарушенному информационному ФЛК"," ")</f>
        <v> </v>
      </c>
    </row>
    <row r="16" spans="1:7" ht="12.75">
      <c r="A16" s="343">
        <f>IF((SUM('Раздел 1'!AB42:AB42)=0),"","Неверно!")</f>
      </c>
      <c r="B16" s="351" t="s">
        <v>1795</v>
      </c>
      <c r="C16" s="344" t="s">
        <v>1808</v>
      </c>
      <c r="D16" s="344" t="s">
        <v>1513</v>
      </c>
      <c r="E16" s="344" t="str">
        <f>CONCATENATE(SUM('Раздел 1'!AB42:AB42),"=",0)</f>
        <v>0=0</v>
      </c>
      <c r="F16" s="200"/>
      <c r="G16" s="191" t="str">
        <f>IF(('ФЛК (информационный)'!A16="Неверно!")*('ФЛК (информационный)'!F16=""),"Внести подтверждение к нарушенному информационному ФЛК"," ")</f>
        <v> </v>
      </c>
    </row>
    <row r="17" spans="1:7" ht="12.75">
      <c r="A17" s="343">
        <f>IF((SUM('Раздел 1'!AC42:AC42)=0),"","Неверно!")</f>
      </c>
      <c r="B17" s="351" t="s">
        <v>1795</v>
      </c>
      <c r="C17" s="344" t="s">
        <v>1809</v>
      </c>
      <c r="D17" s="344" t="s">
        <v>1513</v>
      </c>
      <c r="E17" s="344" t="str">
        <f>CONCATENATE(SUM('Раздел 1'!AC42:AC42),"=",0)</f>
        <v>0=0</v>
      </c>
      <c r="F17" s="200"/>
      <c r="G17" s="191" t="str">
        <f>IF(('ФЛК (информационный)'!A17="Неверно!")*('ФЛК (информационный)'!F17=""),"Внести подтверждение к нарушенному информационному ФЛК"," ")</f>
        <v> </v>
      </c>
    </row>
    <row r="18" spans="1:7" ht="12.75">
      <c r="A18" s="343">
        <f>IF((SUM('Раздел 1'!AD42:AD42)=0),"","Неверно!")</f>
      </c>
      <c r="B18" s="351" t="s">
        <v>1795</v>
      </c>
      <c r="C18" s="344" t="s">
        <v>1810</v>
      </c>
      <c r="D18" s="344" t="s">
        <v>1513</v>
      </c>
      <c r="E18" s="344" t="str">
        <f>CONCATENATE(SUM('Раздел 1'!AD42:AD42),"=",0)</f>
        <v>0=0</v>
      </c>
      <c r="F18" s="200"/>
      <c r="G18" s="191" t="str">
        <f>IF(('ФЛК (информационный)'!A18="Неверно!")*('ФЛК (информационный)'!F18=""),"Внести подтверждение к нарушенному информационному ФЛК"," ")</f>
        <v> </v>
      </c>
    </row>
    <row r="19" spans="1:7" ht="12.75">
      <c r="A19" s="343">
        <f>IF((SUM('Раздел 1'!F46:F46)=0),"","Неверно!")</f>
      </c>
      <c r="B19" s="351" t="s">
        <v>1811</v>
      </c>
      <c r="C19" s="344" t="s">
        <v>1812</v>
      </c>
      <c r="D19" s="344" t="s">
        <v>1513</v>
      </c>
      <c r="E19" s="344" t="str">
        <f>CONCATENATE(SUM('Раздел 1'!F46:F46),"=",0)</f>
        <v>0=0</v>
      </c>
      <c r="F19" s="200"/>
      <c r="G19" s="191" t="str">
        <f>IF(('ФЛК (информационный)'!A19="Неверно!")*('ФЛК (информационный)'!F19=""),"Внести подтверждение к нарушенному информационному ФЛК"," ")</f>
        <v> </v>
      </c>
    </row>
    <row r="20" spans="1:7" ht="12.75">
      <c r="A20" s="343">
        <f>IF((SUM('Раздел 1'!O46:O46)=0),"","Неверно!")</f>
      </c>
      <c r="B20" s="351" t="s">
        <v>1811</v>
      </c>
      <c r="C20" s="344" t="s">
        <v>1813</v>
      </c>
      <c r="D20" s="344" t="s">
        <v>1513</v>
      </c>
      <c r="E20" s="344" t="str">
        <f>CONCATENATE(SUM('Раздел 1'!O46:O46),"=",0)</f>
        <v>0=0</v>
      </c>
      <c r="F20" s="200"/>
      <c r="G20" s="191" t="str">
        <f>IF(('ФЛК (информационный)'!A20="Неверно!")*('ФЛК (информационный)'!F20=""),"Внести подтверждение к нарушенному информационному ФЛК"," ")</f>
        <v> </v>
      </c>
    </row>
    <row r="21" spans="1:7" ht="12.75">
      <c r="A21" s="343">
        <f>IF((SUM('Раздел 1'!P46:P46)=0),"","Неверно!")</f>
      </c>
      <c r="B21" s="351" t="s">
        <v>1811</v>
      </c>
      <c r="C21" s="344" t="s">
        <v>1814</v>
      </c>
      <c r="D21" s="344" t="s">
        <v>1513</v>
      </c>
      <c r="E21" s="344" t="str">
        <f>CONCATENATE(SUM('Раздел 1'!P46:P46),"=",0)</f>
        <v>0=0</v>
      </c>
      <c r="F21" s="200"/>
      <c r="G21" s="191" t="str">
        <f>IF(('ФЛК (информационный)'!A21="Неверно!")*('ФЛК (информационный)'!F21=""),"Внести подтверждение к нарушенному информационному ФЛК"," ")</f>
        <v> </v>
      </c>
    </row>
    <row r="22" spans="1:7" ht="12.75">
      <c r="A22" s="343">
        <f>IF((SUM('Раздел 1'!Q46:Q46)=0),"","Неверно!")</f>
      </c>
      <c r="B22" s="351" t="s">
        <v>1811</v>
      </c>
      <c r="C22" s="344" t="s">
        <v>1815</v>
      </c>
      <c r="D22" s="344" t="s">
        <v>1513</v>
      </c>
      <c r="E22" s="344" t="str">
        <f>CONCATENATE(SUM('Раздел 1'!Q46:Q46),"=",0)</f>
        <v>0=0</v>
      </c>
      <c r="F22" s="200"/>
      <c r="G22" s="191" t="str">
        <f>IF(('ФЛК (информационный)'!A22="Неверно!")*('ФЛК (информационный)'!F22=""),"Внести подтверждение к нарушенному информационному ФЛК"," ")</f>
        <v> </v>
      </c>
    </row>
    <row r="23" spans="1:7" ht="12.75">
      <c r="A23" s="343">
        <f>IF((SUM('Раздел 1'!R46:R46)=0),"","Неверно!")</f>
      </c>
      <c r="B23" s="351" t="s">
        <v>1811</v>
      </c>
      <c r="C23" s="344" t="s">
        <v>1816</v>
      </c>
      <c r="D23" s="344" t="s">
        <v>1513</v>
      </c>
      <c r="E23" s="344" t="str">
        <f>CONCATENATE(SUM('Раздел 1'!R46:R46),"=",0)</f>
        <v>0=0</v>
      </c>
      <c r="F23" s="200"/>
      <c r="G23" s="191" t="str">
        <f>IF(('ФЛК (информационный)'!A23="Неверно!")*('ФЛК (информационный)'!F23=""),"Внести подтверждение к нарушенному информационному ФЛК"," ")</f>
        <v> </v>
      </c>
    </row>
    <row r="24" spans="1:7" ht="12.75">
      <c r="A24" s="343">
        <f>IF((SUM('Раздел 1'!S46:S46)=0),"","Неверно!")</f>
      </c>
      <c r="B24" s="351" t="s">
        <v>1811</v>
      </c>
      <c r="C24" s="344" t="s">
        <v>1817</v>
      </c>
      <c r="D24" s="344" t="s">
        <v>1513</v>
      </c>
      <c r="E24" s="344" t="str">
        <f>CONCATENATE(SUM('Раздел 1'!S46:S46),"=",0)</f>
        <v>0=0</v>
      </c>
      <c r="F24" s="200"/>
      <c r="G24" s="191" t="str">
        <f>IF(('ФЛК (информационный)'!A24="Неверно!")*('ФЛК (информационный)'!F24=""),"Внести подтверждение к нарушенному информационному ФЛК"," ")</f>
        <v> </v>
      </c>
    </row>
    <row r="25" spans="1:7" ht="12.75">
      <c r="A25" s="343">
        <f>IF((SUM('Раздел 1'!T46:T46)=0),"","Неверно!")</f>
      </c>
      <c r="B25" s="351" t="s">
        <v>1811</v>
      </c>
      <c r="C25" s="344" t="s">
        <v>1818</v>
      </c>
      <c r="D25" s="344" t="s">
        <v>1513</v>
      </c>
      <c r="E25" s="344" t="str">
        <f>CONCATENATE(SUM('Раздел 1'!T46:T46),"=",0)</f>
        <v>0=0</v>
      </c>
      <c r="F25" s="200"/>
      <c r="G25" s="191" t="str">
        <f>IF(('ФЛК (информационный)'!A25="Неверно!")*('ФЛК (информационный)'!F25=""),"Внести подтверждение к нарушенному информационному ФЛК"," ")</f>
        <v> </v>
      </c>
    </row>
    <row r="26" spans="1:7" ht="12.75">
      <c r="A26" s="343">
        <f>IF((SUM('Раздел 1'!U46:U46)=0),"","Неверно!")</f>
      </c>
      <c r="B26" s="351" t="s">
        <v>1811</v>
      </c>
      <c r="C26" s="344" t="s">
        <v>1819</v>
      </c>
      <c r="D26" s="344" t="s">
        <v>1513</v>
      </c>
      <c r="E26" s="344" t="str">
        <f>CONCATENATE(SUM('Раздел 1'!U46:U46),"=",0)</f>
        <v>0=0</v>
      </c>
      <c r="F26" s="200"/>
      <c r="G26" s="191" t="str">
        <f>IF(('ФЛК (информационный)'!A26="Неверно!")*('ФЛК (информационный)'!F26=""),"Внести подтверждение к нарушенному информационному ФЛК"," ")</f>
        <v> </v>
      </c>
    </row>
    <row r="27" spans="1:7" ht="12.75">
      <c r="A27" s="343">
        <f>IF((SUM('Раздел 1'!V46:V46)=0),"","Неверно!")</f>
      </c>
      <c r="B27" s="351" t="s">
        <v>1811</v>
      </c>
      <c r="C27" s="344" t="s">
        <v>1820</v>
      </c>
      <c r="D27" s="344" t="s">
        <v>1513</v>
      </c>
      <c r="E27" s="344" t="str">
        <f>CONCATENATE(SUM('Раздел 1'!V46:V46),"=",0)</f>
        <v>0=0</v>
      </c>
      <c r="F27" s="200"/>
      <c r="G27" s="191" t="str">
        <f>IF(('ФЛК (информационный)'!A27="Неверно!")*('ФЛК (информационный)'!F27=""),"Внести подтверждение к нарушенному информационному ФЛК"," ")</f>
        <v> </v>
      </c>
    </row>
    <row r="28" spans="1:7" ht="12.75">
      <c r="A28" s="343">
        <f>IF((SUM('Раздел 1'!W46:W46)=0),"","Неверно!")</f>
      </c>
      <c r="B28" s="351" t="s">
        <v>1811</v>
      </c>
      <c r="C28" s="344" t="s">
        <v>1821</v>
      </c>
      <c r="D28" s="344" t="s">
        <v>1513</v>
      </c>
      <c r="E28" s="344" t="str">
        <f>CONCATENATE(SUM('Раздел 1'!W46:W46),"=",0)</f>
        <v>0=0</v>
      </c>
      <c r="F28" s="200"/>
      <c r="G28" s="191" t="str">
        <f>IF(('ФЛК (информационный)'!A28="Неверно!")*('ФЛК (информационный)'!F28=""),"Внести подтверждение к нарушенному информационному ФЛК"," ")</f>
        <v> </v>
      </c>
    </row>
    <row r="29" spans="1:7" ht="12.75">
      <c r="A29" s="343">
        <f>IF((SUM('Раздел 1'!X46:X46)=0),"","Неверно!")</f>
      </c>
      <c r="B29" s="351" t="s">
        <v>1811</v>
      </c>
      <c r="C29" s="344" t="s">
        <v>1822</v>
      </c>
      <c r="D29" s="344" t="s">
        <v>1513</v>
      </c>
      <c r="E29" s="344" t="str">
        <f>CONCATENATE(SUM('Раздел 1'!X46:X46),"=",0)</f>
        <v>0=0</v>
      </c>
      <c r="F29" s="200"/>
      <c r="G29" s="191" t="str">
        <f>IF(('ФЛК (информационный)'!A29="Неверно!")*('ФЛК (информационный)'!F29=""),"Внести подтверждение к нарушенному информационному ФЛК"," ")</f>
        <v> </v>
      </c>
    </row>
    <row r="30" spans="1:7" ht="12.75">
      <c r="A30" s="343">
        <f>IF((SUM('Раздел 1'!G46:G46)=0),"","Неверно!")</f>
      </c>
      <c r="B30" s="351" t="s">
        <v>1811</v>
      </c>
      <c r="C30" s="344" t="s">
        <v>1823</v>
      </c>
      <c r="D30" s="344" t="s">
        <v>1513</v>
      </c>
      <c r="E30" s="344" t="str">
        <f>CONCATENATE(SUM('Раздел 1'!G46:G46),"=",0)</f>
        <v>0=0</v>
      </c>
      <c r="F30" s="200"/>
      <c r="G30" s="191" t="str">
        <f>IF(('ФЛК (информационный)'!A30="Неверно!")*('ФЛК (информационный)'!F30=""),"Внести подтверждение к нарушенному информационному ФЛК"," ")</f>
        <v> </v>
      </c>
    </row>
    <row r="31" spans="1:7" ht="12.75">
      <c r="A31" s="343">
        <f>IF((SUM('Раздел 1'!Y46:Y46)=0),"","Неверно!")</f>
      </c>
      <c r="B31" s="351" t="s">
        <v>1811</v>
      </c>
      <c r="C31" s="344" t="s">
        <v>1824</v>
      </c>
      <c r="D31" s="344" t="s">
        <v>1513</v>
      </c>
      <c r="E31" s="344" t="str">
        <f>CONCATENATE(SUM('Раздел 1'!Y46:Y46),"=",0)</f>
        <v>0=0</v>
      </c>
      <c r="F31" s="200"/>
      <c r="G31" s="191" t="str">
        <f>IF(('ФЛК (информационный)'!A31="Неверно!")*('ФЛК (информационный)'!F31=""),"Внести подтверждение к нарушенному информационному ФЛК"," ")</f>
        <v> </v>
      </c>
    </row>
    <row r="32" spans="1:7" ht="12.75">
      <c r="A32" s="343">
        <f>IF((SUM('Раздел 1'!Z46:Z46)=0),"","Неверно!")</f>
      </c>
      <c r="B32" s="351" t="s">
        <v>1811</v>
      </c>
      <c r="C32" s="344" t="s">
        <v>1825</v>
      </c>
      <c r="D32" s="344" t="s">
        <v>1513</v>
      </c>
      <c r="E32" s="344" t="str">
        <f>CONCATENATE(SUM('Раздел 1'!Z46:Z46),"=",0)</f>
        <v>0=0</v>
      </c>
      <c r="F32" s="200"/>
      <c r="G32" s="191" t="str">
        <f>IF(('ФЛК (информационный)'!A32="Неверно!")*('ФЛК (информационный)'!F32=""),"Внести подтверждение к нарушенному информационному ФЛК"," ")</f>
        <v> </v>
      </c>
    </row>
    <row r="33" spans="1:7" ht="12.75">
      <c r="A33" s="343">
        <f>IF((SUM('Раздел 1'!AA46:AA46)=0),"","Неверно!")</f>
      </c>
      <c r="B33" s="351" t="s">
        <v>1811</v>
      </c>
      <c r="C33" s="344" t="s">
        <v>1826</v>
      </c>
      <c r="D33" s="344" t="s">
        <v>1513</v>
      </c>
      <c r="E33" s="344" t="str">
        <f>CONCATENATE(SUM('Раздел 1'!AA46:AA46),"=",0)</f>
        <v>0=0</v>
      </c>
      <c r="F33" s="200"/>
      <c r="G33" s="191" t="str">
        <f>IF(('ФЛК (информационный)'!A33="Неверно!")*('ФЛК (информационный)'!F33=""),"Внести подтверждение к нарушенному информационному ФЛК"," ")</f>
        <v> </v>
      </c>
    </row>
    <row r="34" spans="1:7" ht="12.75">
      <c r="A34" s="343">
        <f>IF((SUM('Раздел 1'!AB46:AB46)=0),"","Неверно!")</f>
      </c>
      <c r="B34" s="351" t="s">
        <v>1811</v>
      </c>
      <c r="C34" s="344" t="s">
        <v>1827</v>
      </c>
      <c r="D34" s="344" t="s">
        <v>1513</v>
      </c>
      <c r="E34" s="344" t="str">
        <f>CONCATENATE(SUM('Раздел 1'!AB46:AB46),"=",0)</f>
        <v>0=0</v>
      </c>
      <c r="F34" s="200"/>
      <c r="G34" s="191" t="str">
        <f>IF(('ФЛК (информационный)'!A34="Неверно!")*('ФЛК (информационный)'!F34=""),"Внести подтверждение к нарушенному информационному ФЛК"," ")</f>
        <v> </v>
      </c>
    </row>
    <row r="35" spans="1:7" ht="12.75">
      <c r="A35" s="343">
        <f>IF((SUM('Раздел 1'!AC46:AC46)=0),"","Неверно!")</f>
      </c>
      <c r="B35" s="351" t="s">
        <v>1811</v>
      </c>
      <c r="C35" s="344" t="s">
        <v>1828</v>
      </c>
      <c r="D35" s="344" t="s">
        <v>1513</v>
      </c>
      <c r="E35" s="344" t="str">
        <f>CONCATENATE(SUM('Раздел 1'!AC46:AC46),"=",0)</f>
        <v>0=0</v>
      </c>
      <c r="F35" s="200"/>
      <c r="G35" s="191" t="str">
        <f>IF(('ФЛК (информационный)'!A35="Неверно!")*('ФЛК (информационный)'!F35=""),"Внести подтверждение к нарушенному информационному ФЛК"," ")</f>
        <v> </v>
      </c>
    </row>
    <row r="36" spans="1:7" ht="12.75">
      <c r="A36" s="343">
        <f>IF((SUM('Раздел 1'!AD46:AD46)=0),"","Неверно!")</f>
      </c>
      <c r="B36" s="351" t="s">
        <v>1811</v>
      </c>
      <c r="C36" s="344" t="s">
        <v>1829</v>
      </c>
      <c r="D36" s="344" t="s">
        <v>1513</v>
      </c>
      <c r="E36" s="344" t="str">
        <f>CONCATENATE(SUM('Раздел 1'!AD46:AD46),"=",0)</f>
        <v>0=0</v>
      </c>
      <c r="F36" s="200"/>
      <c r="G36" s="191" t="str">
        <f>IF(('ФЛК (информационный)'!A36="Неверно!")*('ФЛК (информационный)'!F36=""),"Внести подтверждение к нарушенному информационному ФЛК"," ")</f>
        <v> </v>
      </c>
    </row>
    <row r="37" spans="1:7" ht="12.75">
      <c r="A37" s="343">
        <f>IF((SUM('Раздел 1'!H46:H46)=0),"","Неверно!")</f>
      </c>
      <c r="B37" s="351" t="s">
        <v>1811</v>
      </c>
      <c r="C37" s="344" t="s">
        <v>1830</v>
      </c>
      <c r="D37" s="344" t="s">
        <v>1513</v>
      </c>
      <c r="E37" s="344" t="str">
        <f>CONCATENATE(SUM('Раздел 1'!H46:H46),"=",0)</f>
        <v>0=0</v>
      </c>
      <c r="F37" s="200"/>
      <c r="G37" s="191" t="str">
        <f>IF(('ФЛК (информационный)'!A37="Неверно!")*('ФЛК (информационный)'!F37=""),"Внести подтверждение к нарушенному информационному ФЛК"," ")</f>
        <v> </v>
      </c>
    </row>
    <row r="38" spans="1:7" ht="12.75">
      <c r="A38" s="343">
        <f>IF((SUM('Раздел 1'!I46:I46)=0),"","Неверно!")</f>
      </c>
      <c r="B38" s="351" t="s">
        <v>1811</v>
      </c>
      <c r="C38" s="344" t="s">
        <v>1831</v>
      </c>
      <c r="D38" s="344" t="s">
        <v>1513</v>
      </c>
      <c r="E38" s="344" t="str">
        <f>CONCATENATE(SUM('Раздел 1'!I46:I46),"=",0)</f>
        <v>0=0</v>
      </c>
      <c r="F38" s="200"/>
      <c r="G38" s="191" t="str">
        <f>IF(('ФЛК (информационный)'!A38="Неверно!")*('ФЛК (информационный)'!F38=""),"Внести подтверждение к нарушенному информационному ФЛК"," ")</f>
        <v> </v>
      </c>
    </row>
    <row r="39" spans="1:7" ht="12.75">
      <c r="A39" s="343">
        <f>IF((SUM('Раздел 1'!J46:J46)=0),"","Неверно!")</f>
      </c>
      <c r="B39" s="351" t="s">
        <v>1811</v>
      </c>
      <c r="C39" s="344" t="s">
        <v>1832</v>
      </c>
      <c r="D39" s="344" t="s">
        <v>1513</v>
      </c>
      <c r="E39" s="344" t="str">
        <f>CONCATENATE(SUM('Раздел 1'!J46:J46),"=",0)</f>
        <v>0=0</v>
      </c>
      <c r="F39" s="200"/>
      <c r="G39" s="191" t="str">
        <f>IF(('ФЛК (информационный)'!A39="Неверно!")*('ФЛК (информационный)'!F39=""),"Внести подтверждение к нарушенному информационному ФЛК"," ")</f>
        <v> </v>
      </c>
    </row>
    <row r="40" spans="1:7" ht="12.75">
      <c r="A40" s="343">
        <f>IF((SUM('Раздел 1'!K46:K46)=0),"","Неверно!")</f>
      </c>
      <c r="B40" s="351" t="s">
        <v>1811</v>
      </c>
      <c r="C40" s="344" t="s">
        <v>1833</v>
      </c>
      <c r="D40" s="344" t="s">
        <v>1513</v>
      </c>
      <c r="E40" s="344" t="str">
        <f>CONCATENATE(SUM('Раздел 1'!K46:K46),"=",0)</f>
        <v>0=0</v>
      </c>
      <c r="F40" s="200"/>
      <c r="G40" s="191" t="str">
        <f>IF(('ФЛК (информационный)'!A40="Неверно!")*('ФЛК (информационный)'!F40=""),"Внести подтверждение к нарушенному информационному ФЛК"," ")</f>
        <v> </v>
      </c>
    </row>
    <row r="41" spans="1:7" ht="12.75">
      <c r="A41" s="343">
        <f>IF((SUM('Раздел 1'!L46:L46)=0),"","Неверно!")</f>
      </c>
      <c r="B41" s="351" t="s">
        <v>1811</v>
      </c>
      <c r="C41" s="344" t="s">
        <v>1834</v>
      </c>
      <c r="D41" s="344" t="s">
        <v>1513</v>
      </c>
      <c r="E41" s="344" t="str">
        <f>CONCATENATE(SUM('Раздел 1'!L46:L46),"=",0)</f>
        <v>0=0</v>
      </c>
      <c r="F41" s="200"/>
      <c r="G41" s="191" t="str">
        <f>IF(('ФЛК (информационный)'!A41="Неверно!")*('ФЛК (информационный)'!F41=""),"Внести подтверждение к нарушенному информационному ФЛК"," ")</f>
        <v> </v>
      </c>
    </row>
    <row r="42" spans="1:7" ht="12.75">
      <c r="A42" s="343">
        <f>IF((SUM('Раздел 1'!M46:M46)=0),"","Неверно!")</f>
      </c>
      <c r="B42" s="351" t="s">
        <v>1811</v>
      </c>
      <c r="C42" s="344" t="s">
        <v>1835</v>
      </c>
      <c r="D42" s="344" t="s">
        <v>1513</v>
      </c>
      <c r="E42" s="344" t="str">
        <f>CONCATENATE(SUM('Раздел 1'!M46:M46),"=",0)</f>
        <v>0=0</v>
      </c>
      <c r="F42" s="200"/>
      <c r="G42" s="191" t="str">
        <f>IF(('ФЛК (информационный)'!A42="Неверно!")*('ФЛК (информационный)'!F42=""),"Внести подтверждение к нарушенному информационному ФЛК"," ")</f>
        <v> </v>
      </c>
    </row>
    <row r="43" spans="1:7" ht="12.75">
      <c r="A43" s="343">
        <f>IF((SUM('Раздел 1'!N46:N46)=0),"","Неверно!")</f>
      </c>
      <c r="B43" s="351" t="s">
        <v>1811</v>
      </c>
      <c r="C43" s="344" t="s">
        <v>1836</v>
      </c>
      <c r="D43" s="344" t="s">
        <v>1513</v>
      </c>
      <c r="E43" s="344" t="str">
        <f>CONCATENATE(SUM('Раздел 1'!N46:N46),"=",0)</f>
        <v>0=0</v>
      </c>
      <c r="F43" s="200"/>
      <c r="G43" s="191" t="str">
        <f>IF(('ФЛК (информационный)'!A43="Неверно!")*('ФЛК (информационный)'!F43=""),"Внести подтверждение к нарушенному информационному ФЛК"," ")</f>
        <v> </v>
      </c>
    </row>
    <row r="44" spans="1:7" ht="12.75">
      <c r="A44" s="343">
        <f>IF((SUM('Раздел 1'!F47:F47)=0),"","Неверно!")</f>
      </c>
      <c r="B44" s="351" t="s">
        <v>1811</v>
      </c>
      <c r="C44" s="344" t="s">
        <v>1837</v>
      </c>
      <c r="D44" s="344" t="s">
        <v>1513</v>
      </c>
      <c r="E44" s="344" t="str">
        <f>CONCATENATE(SUM('Раздел 1'!F47:F47),"=",0)</f>
        <v>0=0</v>
      </c>
      <c r="F44" s="200"/>
      <c r="G44" s="191" t="str">
        <f>IF(('ФЛК (информационный)'!A44="Неверно!")*('ФЛК (информационный)'!F44=""),"Внести подтверждение к нарушенному информационному ФЛК"," ")</f>
        <v> </v>
      </c>
    </row>
    <row r="45" spans="1:7" ht="12.75">
      <c r="A45" s="343">
        <f>IF((SUM('Раздел 1'!O47:O47)=0),"","Неверно!")</f>
      </c>
      <c r="B45" s="351" t="s">
        <v>1811</v>
      </c>
      <c r="C45" s="344" t="s">
        <v>1838</v>
      </c>
      <c r="D45" s="344" t="s">
        <v>1513</v>
      </c>
      <c r="E45" s="344" t="str">
        <f>CONCATENATE(SUM('Раздел 1'!O47:O47),"=",0)</f>
        <v>0=0</v>
      </c>
      <c r="F45" s="200"/>
      <c r="G45" s="191" t="str">
        <f>IF(('ФЛК (информационный)'!A45="Неверно!")*('ФЛК (информационный)'!F45=""),"Внести подтверждение к нарушенному информационному ФЛК"," ")</f>
        <v> </v>
      </c>
    </row>
    <row r="46" spans="1:7" ht="12.75">
      <c r="A46" s="343">
        <f>IF((SUM('Раздел 1'!P47:P47)=0),"","Неверно!")</f>
      </c>
      <c r="B46" s="351" t="s">
        <v>1811</v>
      </c>
      <c r="C46" s="344" t="s">
        <v>1839</v>
      </c>
      <c r="D46" s="344" t="s">
        <v>1513</v>
      </c>
      <c r="E46" s="344" t="str">
        <f>CONCATENATE(SUM('Раздел 1'!P47:P47),"=",0)</f>
        <v>0=0</v>
      </c>
      <c r="F46" s="200"/>
      <c r="G46" s="191" t="str">
        <f>IF(('ФЛК (информационный)'!A46="Неверно!")*('ФЛК (информационный)'!F46=""),"Внести подтверждение к нарушенному информационному ФЛК"," ")</f>
        <v> </v>
      </c>
    </row>
    <row r="47" spans="1:7" ht="12.75">
      <c r="A47" s="343">
        <f>IF((SUM('Раздел 1'!Q47:Q47)=0),"","Неверно!")</f>
      </c>
      <c r="B47" s="351" t="s">
        <v>1811</v>
      </c>
      <c r="C47" s="344" t="s">
        <v>1840</v>
      </c>
      <c r="D47" s="344" t="s">
        <v>1513</v>
      </c>
      <c r="E47" s="344" t="str">
        <f>CONCATENATE(SUM('Раздел 1'!Q47:Q47),"=",0)</f>
        <v>0=0</v>
      </c>
      <c r="F47" s="200"/>
      <c r="G47" s="191" t="str">
        <f>IF(('ФЛК (информационный)'!A47="Неверно!")*('ФЛК (информационный)'!F47=""),"Внести подтверждение к нарушенному информационному ФЛК"," ")</f>
        <v> </v>
      </c>
    </row>
    <row r="48" spans="1:7" ht="12.75">
      <c r="A48" s="343">
        <f>IF((SUM('Раздел 1'!R47:R47)=0),"","Неверно!")</f>
      </c>
      <c r="B48" s="351" t="s">
        <v>1811</v>
      </c>
      <c r="C48" s="344" t="s">
        <v>1841</v>
      </c>
      <c r="D48" s="344" t="s">
        <v>1513</v>
      </c>
      <c r="E48" s="344" t="str">
        <f>CONCATENATE(SUM('Раздел 1'!R47:R47),"=",0)</f>
        <v>0=0</v>
      </c>
      <c r="F48" s="200"/>
      <c r="G48" s="191" t="str">
        <f>IF(('ФЛК (информационный)'!A48="Неверно!")*('ФЛК (информационный)'!F48=""),"Внести подтверждение к нарушенному информационному ФЛК"," ")</f>
        <v> </v>
      </c>
    </row>
    <row r="49" spans="1:7" ht="12.75">
      <c r="A49" s="343">
        <f>IF((SUM('Раздел 1'!S47:S47)=0),"","Неверно!")</f>
      </c>
      <c r="B49" s="351" t="s">
        <v>1811</v>
      </c>
      <c r="C49" s="344" t="s">
        <v>1842</v>
      </c>
      <c r="D49" s="344" t="s">
        <v>1513</v>
      </c>
      <c r="E49" s="344" t="str">
        <f>CONCATENATE(SUM('Раздел 1'!S47:S47),"=",0)</f>
        <v>0=0</v>
      </c>
      <c r="F49" s="200"/>
      <c r="G49" s="191" t="str">
        <f>IF(('ФЛК (информационный)'!A49="Неверно!")*('ФЛК (информационный)'!F49=""),"Внести подтверждение к нарушенному информационному ФЛК"," ")</f>
        <v> </v>
      </c>
    </row>
    <row r="50" spans="1:7" ht="12.75">
      <c r="A50" s="343">
        <f>IF((SUM('Раздел 1'!T47:T47)=0),"","Неверно!")</f>
      </c>
      <c r="B50" s="351" t="s">
        <v>1811</v>
      </c>
      <c r="C50" s="344" t="s">
        <v>1843</v>
      </c>
      <c r="D50" s="344" t="s">
        <v>1513</v>
      </c>
      <c r="E50" s="344" t="str">
        <f>CONCATENATE(SUM('Раздел 1'!T47:T47),"=",0)</f>
        <v>0=0</v>
      </c>
      <c r="F50" s="200"/>
      <c r="G50" s="191" t="str">
        <f>IF(('ФЛК (информационный)'!A50="Неверно!")*('ФЛК (информационный)'!F50=""),"Внести подтверждение к нарушенному информационному ФЛК"," ")</f>
        <v> </v>
      </c>
    </row>
    <row r="51" spans="1:7" ht="12.75">
      <c r="A51" s="343">
        <f>IF((SUM('Раздел 1'!U47:U47)=0),"","Неверно!")</f>
      </c>
      <c r="B51" s="351" t="s">
        <v>1811</v>
      </c>
      <c r="C51" s="344" t="s">
        <v>1844</v>
      </c>
      <c r="D51" s="344" t="s">
        <v>1513</v>
      </c>
      <c r="E51" s="344" t="str">
        <f>CONCATENATE(SUM('Раздел 1'!U47:U47),"=",0)</f>
        <v>0=0</v>
      </c>
      <c r="F51" s="200"/>
      <c r="G51" s="191" t="str">
        <f>IF(('ФЛК (информационный)'!A51="Неверно!")*('ФЛК (информационный)'!F51=""),"Внести подтверждение к нарушенному информационному ФЛК"," ")</f>
        <v> </v>
      </c>
    </row>
    <row r="52" spans="1:7" ht="12.75">
      <c r="A52" s="343">
        <f>IF((SUM('Раздел 1'!V47:V47)=0),"","Неверно!")</f>
      </c>
      <c r="B52" s="351" t="s">
        <v>1811</v>
      </c>
      <c r="C52" s="344" t="s">
        <v>1845</v>
      </c>
      <c r="D52" s="344" t="s">
        <v>1513</v>
      </c>
      <c r="E52" s="344" t="str">
        <f>CONCATENATE(SUM('Раздел 1'!V47:V47),"=",0)</f>
        <v>0=0</v>
      </c>
      <c r="F52" s="200"/>
      <c r="G52" s="191" t="str">
        <f>IF(('ФЛК (информационный)'!A52="Неверно!")*('ФЛК (информационный)'!F52=""),"Внести подтверждение к нарушенному информационному ФЛК"," ")</f>
        <v> </v>
      </c>
    </row>
    <row r="53" spans="1:7" ht="12.75">
      <c r="A53" s="343">
        <f>IF((SUM('Раздел 1'!W47:W47)=0),"","Неверно!")</f>
      </c>
      <c r="B53" s="351" t="s">
        <v>1811</v>
      </c>
      <c r="C53" s="344" t="s">
        <v>1846</v>
      </c>
      <c r="D53" s="344" t="s">
        <v>1513</v>
      </c>
      <c r="E53" s="344" t="str">
        <f>CONCATENATE(SUM('Раздел 1'!W47:W47),"=",0)</f>
        <v>0=0</v>
      </c>
      <c r="F53" s="200"/>
      <c r="G53" s="191" t="str">
        <f>IF(('ФЛК (информационный)'!A53="Неверно!")*('ФЛК (информационный)'!F53=""),"Внести подтверждение к нарушенному информационному ФЛК"," ")</f>
        <v> </v>
      </c>
    </row>
    <row r="54" spans="1:7" ht="12.75">
      <c r="A54" s="343">
        <f>IF((SUM('Раздел 1'!X47:X47)=0),"","Неверно!")</f>
      </c>
      <c r="B54" s="351" t="s">
        <v>1811</v>
      </c>
      <c r="C54" s="344" t="s">
        <v>1847</v>
      </c>
      <c r="D54" s="344" t="s">
        <v>1513</v>
      </c>
      <c r="E54" s="344" t="str">
        <f>CONCATENATE(SUM('Раздел 1'!X47:X47),"=",0)</f>
        <v>0=0</v>
      </c>
      <c r="F54" s="200"/>
      <c r="G54" s="191" t="str">
        <f>IF(('ФЛК (информационный)'!A54="Неверно!")*('ФЛК (информационный)'!F54=""),"Внести подтверждение к нарушенному информационному ФЛК"," ")</f>
        <v> </v>
      </c>
    </row>
    <row r="55" spans="1:7" ht="12.75">
      <c r="A55" s="343">
        <f>IF((SUM('Раздел 1'!G47:G47)=0),"","Неверно!")</f>
      </c>
      <c r="B55" s="351" t="s">
        <v>1811</v>
      </c>
      <c r="C55" s="344" t="s">
        <v>1848</v>
      </c>
      <c r="D55" s="344" t="s">
        <v>1513</v>
      </c>
      <c r="E55" s="344" t="str">
        <f>CONCATENATE(SUM('Раздел 1'!G47:G47),"=",0)</f>
        <v>0=0</v>
      </c>
      <c r="F55" s="200"/>
      <c r="G55" s="191" t="str">
        <f>IF(('ФЛК (информационный)'!A55="Неверно!")*('ФЛК (информационный)'!F55=""),"Внести подтверждение к нарушенному информационному ФЛК"," ")</f>
        <v> </v>
      </c>
    </row>
    <row r="56" spans="1:7" ht="12.75">
      <c r="A56" s="343">
        <f>IF((SUM('Раздел 1'!Y47:Y47)=0),"","Неверно!")</f>
      </c>
      <c r="B56" s="351" t="s">
        <v>1811</v>
      </c>
      <c r="C56" s="344" t="s">
        <v>1849</v>
      </c>
      <c r="D56" s="344" t="s">
        <v>1513</v>
      </c>
      <c r="E56" s="344" t="str">
        <f>CONCATENATE(SUM('Раздел 1'!Y47:Y47),"=",0)</f>
        <v>0=0</v>
      </c>
      <c r="F56" s="200"/>
      <c r="G56" s="191" t="str">
        <f>IF(('ФЛК (информационный)'!A56="Неверно!")*('ФЛК (информационный)'!F56=""),"Внести подтверждение к нарушенному информационному ФЛК"," ")</f>
        <v> </v>
      </c>
    </row>
    <row r="57" spans="1:7" ht="12.75">
      <c r="A57" s="343">
        <f>IF((SUM('Раздел 1'!Z47:Z47)=0),"","Неверно!")</f>
      </c>
      <c r="B57" s="351" t="s">
        <v>1811</v>
      </c>
      <c r="C57" s="344" t="s">
        <v>1850</v>
      </c>
      <c r="D57" s="344" t="s">
        <v>1513</v>
      </c>
      <c r="E57" s="344" t="str">
        <f>CONCATENATE(SUM('Раздел 1'!Z47:Z47),"=",0)</f>
        <v>0=0</v>
      </c>
      <c r="F57" s="200"/>
      <c r="G57" s="191" t="str">
        <f>IF(('ФЛК (информационный)'!A57="Неверно!")*('ФЛК (информационный)'!F57=""),"Внести подтверждение к нарушенному информационному ФЛК"," ")</f>
        <v> </v>
      </c>
    </row>
    <row r="58" spans="1:7" ht="12.75">
      <c r="A58" s="343">
        <f>IF((SUM('Раздел 1'!AA47:AA47)=0),"","Неверно!")</f>
      </c>
      <c r="B58" s="351" t="s">
        <v>1811</v>
      </c>
      <c r="C58" s="344" t="s">
        <v>1851</v>
      </c>
      <c r="D58" s="344" t="s">
        <v>1513</v>
      </c>
      <c r="E58" s="344" t="str">
        <f>CONCATENATE(SUM('Раздел 1'!AA47:AA47),"=",0)</f>
        <v>0=0</v>
      </c>
      <c r="F58" s="200"/>
      <c r="G58" s="191" t="str">
        <f>IF(('ФЛК (информационный)'!A58="Неверно!")*('ФЛК (информационный)'!F58=""),"Внести подтверждение к нарушенному информационному ФЛК"," ")</f>
        <v> </v>
      </c>
    </row>
    <row r="59" spans="1:7" ht="12.75">
      <c r="A59" s="343">
        <f>IF((SUM('Раздел 1'!AB47:AB47)=0),"","Неверно!")</f>
      </c>
      <c r="B59" s="351" t="s">
        <v>1811</v>
      </c>
      <c r="C59" s="344" t="s">
        <v>1852</v>
      </c>
      <c r="D59" s="344" t="s">
        <v>1513</v>
      </c>
      <c r="E59" s="344" t="str">
        <f>CONCATENATE(SUM('Раздел 1'!AB47:AB47),"=",0)</f>
        <v>0=0</v>
      </c>
      <c r="F59" s="200"/>
      <c r="G59" s="191" t="str">
        <f>IF(('ФЛК (информационный)'!A59="Неверно!")*('ФЛК (информационный)'!F59=""),"Внести подтверждение к нарушенному информационному ФЛК"," ")</f>
        <v> </v>
      </c>
    </row>
    <row r="60" spans="1:7" ht="12.75">
      <c r="A60" s="343">
        <f>IF((SUM('Раздел 1'!AC47:AC47)=0),"","Неверно!")</f>
      </c>
      <c r="B60" s="351" t="s">
        <v>1811</v>
      </c>
      <c r="C60" s="344" t="s">
        <v>1853</v>
      </c>
      <c r="D60" s="344" t="s">
        <v>1513</v>
      </c>
      <c r="E60" s="344" t="str">
        <f>CONCATENATE(SUM('Раздел 1'!AC47:AC47),"=",0)</f>
        <v>0=0</v>
      </c>
      <c r="F60" s="200"/>
      <c r="G60" s="191" t="str">
        <f>IF(('ФЛК (информационный)'!A60="Неверно!")*('ФЛК (информационный)'!F60=""),"Внести подтверждение к нарушенному информационному ФЛК"," ")</f>
        <v> </v>
      </c>
    </row>
    <row r="61" spans="1:7" ht="12.75">
      <c r="A61" s="343">
        <f>IF((SUM('Раздел 1'!AD47:AD47)=0),"","Неверно!")</f>
      </c>
      <c r="B61" s="351" t="s">
        <v>1811</v>
      </c>
      <c r="C61" s="344" t="s">
        <v>1854</v>
      </c>
      <c r="D61" s="344" t="s">
        <v>1513</v>
      </c>
      <c r="E61" s="344" t="str">
        <f>CONCATENATE(SUM('Раздел 1'!AD47:AD47),"=",0)</f>
        <v>0=0</v>
      </c>
      <c r="F61" s="200"/>
      <c r="G61" s="191" t="str">
        <f>IF(('ФЛК (информационный)'!A61="Неверно!")*('ФЛК (информационный)'!F61=""),"Внести подтверждение к нарушенному информационному ФЛК"," ")</f>
        <v> </v>
      </c>
    </row>
    <row r="62" spans="1:7" ht="12.75">
      <c r="A62" s="343">
        <f>IF((SUM('Раздел 1'!H47:H47)=0),"","Неверно!")</f>
      </c>
      <c r="B62" s="351" t="s">
        <v>1811</v>
      </c>
      <c r="C62" s="344" t="s">
        <v>1855</v>
      </c>
      <c r="D62" s="344" t="s">
        <v>1513</v>
      </c>
      <c r="E62" s="344" t="str">
        <f>CONCATENATE(SUM('Раздел 1'!H47:H47),"=",0)</f>
        <v>0=0</v>
      </c>
      <c r="F62" s="200"/>
      <c r="G62" s="191" t="str">
        <f>IF(('ФЛК (информационный)'!A62="Неверно!")*('ФЛК (информационный)'!F62=""),"Внести подтверждение к нарушенному информационному ФЛК"," ")</f>
        <v> </v>
      </c>
    </row>
    <row r="63" spans="1:7" ht="12.75">
      <c r="A63" s="343">
        <f>IF((SUM('Раздел 1'!I47:I47)=0),"","Неверно!")</f>
      </c>
      <c r="B63" s="351" t="s">
        <v>1811</v>
      </c>
      <c r="C63" s="344" t="s">
        <v>1856</v>
      </c>
      <c r="D63" s="344" t="s">
        <v>1513</v>
      </c>
      <c r="E63" s="344" t="str">
        <f>CONCATENATE(SUM('Раздел 1'!I47:I47),"=",0)</f>
        <v>0=0</v>
      </c>
      <c r="F63" s="200"/>
      <c r="G63" s="191" t="str">
        <f>IF(('ФЛК (информационный)'!A63="Неверно!")*('ФЛК (информационный)'!F63=""),"Внести подтверждение к нарушенному информационному ФЛК"," ")</f>
        <v> </v>
      </c>
    </row>
    <row r="64" spans="1:7" ht="12.75">
      <c r="A64" s="343">
        <f>IF((SUM('Раздел 1'!J47:J47)=0),"","Неверно!")</f>
      </c>
      <c r="B64" s="351" t="s">
        <v>1811</v>
      </c>
      <c r="C64" s="344" t="s">
        <v>1857</v>
      </c>
      <c r="D64" s="344" t="s">
        <v>1513</v>
      </c>
      <c r="E64" s="344" t="str">
        <f>CONCATENATE(SUM('Раздел 1'!J47:J47),"=",0)</f>
        <v>0=0</v>
      </c>
      <c r="F64" s="200"/>
      <c r="G64" s="191" t="str">
        <f>IF(('ФЛК (информационный)'!A64="Неверно!")*('ФЛК (информационный)'!F64=""),"Внести подтверждение к нарушенному информационному ФЛК"," ")</f>
        <v> </v>
      </c>
    </row>
    <row r="65" spans="1:7" ht="12.75">
      <c r="A65" s="343">
        <f>IF((SUM('Раздел 1'!K47:K47)=0),"","Неверно!")</f>
      </c>
      <c r="B65" s="351" t="s">
        <v>1811</v>
      </c>
      <c r="C65" s="344" t="s">
        <v>1858</v>
      </c>
      <c r="D65" s="344" t="s">
        <v>1513</v>
      </c>
      <c r="E65" s="344" t="str">
        <f>CONCATENATE(SUM('Раздел 1'!K47:K47),"=",0)</f>
        <v>0=0</v>
      </c>
      <c r="F65" s="200"/>
      <c r="G65" s="191" t="str">
        <f>IF(('ФЛК (информационный)'!A65="Неверно!")*('ФЛК (информационный)'!F65=""),"Внести подтверждение к нарушенному информационному ФЛК"," ")</f>
        <v> </v>
      </c>
    </row>
    <row r="66" spans="1:7" ht="12.75">
      <c r="A66" s="343">
        <f>IF((SUM('Раздел 1'!L47:L47)=0),"","Неверно!")</f>
      </c>
      <c r="B66" s="351" t="s">
        <v>1811</v>
      </c>
      <c r="C66" s="344" t="s">
        <v>1859</v>
      </c>
      <c r="D66" s="344" t="s">
        <v>1513</v>
      </c>
      <c r="E66" s="344" t="str">
        <f>CONCATENATE(SUM('Раздел 1'!L47:L47),"=",0)</f>
        <v>0=0</v>
      </c>
      <c r="F66" s="200"/>
      <c r="G66" s="191" t="str">
        <f>IF(('ФЛК (информационный)'!A66="Неверно!")*('ФЛК (информационный)'!F66=""),"Внести подтверждение к нарушенному информационному ФЛК"," ")</f>
        <v> </v>
      </c>
    </row>
    <row r="67" spans="1:7" ht="12.75">
      <c r="A67" s="343">
        <f>IF((SUM('Раздел 1'!M47:M47)=0),"","Неверно!")</f>
      </c>
      <c r="B67" s="351" t="s">
        <v>1811</v>
      </c>
      <c r="C67" s="344" t="s">
        <v>1860</v>
      </c>
      <c r="D67" s="344" t="s">
        <v>1513</v>
      </c>
      <c r="E67" s="344" t="str">
        <f>CONCATENATE(SUM('Раздел 1'!M47:M47),"=",0)</f>
        <v>0=0</v>
      </c>
      <c r="F67" s="200"/>
      <c r="G67" s="191" t="str">
        <f>IF(('ФЛК (информационный)'!A67="Неверно!")*('ФЛК (информационный)'!F67=""),"Внести подтверждение к нарушенному информационному ФЛК"," ")</f>
        <v> </v>
      </c>
    </row>
    <row r="68" spans="1:7" ht="12.75">
      <c r="A68" s="343">
        <f>IF((SUM('Раздел 1'!N47:N47)=0),"","Неверно!")</f>
      </c>
      <c r="B68" s="351" t="s">
        <v>1811</v>
      </c>
      <c r="C68" s="344" t="s">
        <v>1861</v>
      </c>
      <c r="D68" s="344" t="s">
        <v>1513</v>
      </c>
      <c r="E68" s="344" t="str">
        <f>CONCATENATE(SUM('Раздел 1'!N47:N47),"=",0)</f>
        <v>0=0</v>
      </c>
      <c r="F68" s="200"/>
      <c r="G68" s="191" t="str">
        <f>IF(('ФЛК (информационный)'!A68="Неверно!")*('ФЛК (информационный)'!F68=""),"Внести подтверждение к нарушенному информационному ФЛК"," ")</f>
        <v> </v>
      </c>
    </row>
    <row r="69" spans="1:7" ht="12.75">
      <c r="A69" s="343">
        <f>IF((SUM('Раздел 1'!J51:J51)=0),"","Неверно!")</f>
      </c>
      <c r="B69" s="351" t="s">
        <v>1862</v>
      </c>
      <c r="C69" s="344" t="s">
        <v>1863</v>
      </c>
      <c r="D69" s="344" t="s">
        <v>1513</v>
      </c>
      <c r="E69" s="344" t="str">
        <f>CONCATENATE(SUM('Раздел 1'!J51:J51),"=",0)</f>
        <v>0=0</v>
      </c>
      <c r="F69" s="200"/>
      <c r="G69" s="191" t="str">
        <f>IF(('ФЛК (информационный)'!A69="Неверно!")*('ФЛК (информационный)'!F69=""),"Внести подтверждение к нарушенному информационному ФЛК"," ")</f>
        <v> </v>
      </c>
    </row>
    <row r="70" spans="1:7" ht="12.75">
      <c r="A70" s="343">
        <f>IF((SUM('Раздел 1'!U51:U51)=0),"","Неверно!")</f>
      </c>
      <c r="B70" s="351" t="s">
        <v>1864</v>
      </c>
      <c r="C70" s="344" t="s">
        <v>1865</v>
      </c>
      <c r="D70" s="344" t="s">
        <v>1513</v>
      </c>
      <c r="E70" s="344" t="str">
        <f>CONCATENATE(SUM('Раздел 1'!U51:U51),"=",0)</f>
        <v>0=0</v>
      </c>
      <c r="F70" s="200"/>
      <c r="G70" s="191" t="str">
        <f>IF(('ФЛК (информационный)'!A70="Неверно!")*('ФЛК (информационный)'!F70=""),"Внести подтверждение к нарушенному информационному ФЛК"," ")</f>
        <v> </v>
      </c>
    </row>
    <row r="71" spans="1:7" ht="12.75">
      <c r="A71" s="343">
        <f>IF((SUM('Раздел 1'!Z51:Z51)=0),"","Неверно!")</f>
      </c>
      <c r="B71" s="351" t="s">
        <v>1866</v>
      </c>
      <c r="C71" s="344" t="s">
        <v>1571</v>
      </c>
      <c r="D71" s="344" t="s">
        <v>1513</v>
      </c>
      <c r="E71" s="344" t="str">
        <f>CONCATENATE(SUM('Раздел 1'!Z51:Z51),"=",0)</f>
        <v>0=0</v>
      </c>
      <c r="F71" s="200"/>
      <c r="G71" s="191" t="str">
        <f>IF(('ФЛК (информационный)'!A71="Неверно!")*('ФЛК (информационный)'!F71=""),"Внести подтверждение к нарушенному информационному ФЛК"," ")</f>
        <v> </v>
      </c>
    </row>
    <row r="72" spans="1:7" ht="12.75">
      <c r="A72" s="343">
        <f>IF((SUM('Раздел 1'!AA51:AA51)=0),"","Неверно!")</f>
      </c>
      <c r="B72" s="351" t="s">
        <v>1866</v>
      </c>
      <c r="C72" s="344" t="s">
        <v>1867</v>
      </c>
      <c r="D72" s="344" t="s">
        <v>1513</v>
      </c>
      <c r="E72" s="344" t="str">
        <f>CONCATENATE(SUM('Раздел 1'!AA51:AA51),"=",0)</f>
        <v>0=0</v>
      </c>
      <c r="F72" s="200"/>
      <c r="G72" s="191" t="str">
        <f>IF(('ФЛК (информационный)'!A72="Неверно!")*('ФЛК (информационный)'!F72=""),"Внести подтверждение к нарушенному информационному ФЛК"," ")</f>
        <v> </v>
      </c>
    </row>
    <row r="73" spans="1:7" ht="12.75">
      <c r="A73" s="343">
        <f>IF((SUM('Раздел 1'!AB51:AB51)=0),"","Неверно!")</f>
      </c>
      <c r="B73" s="351" t="s">
        <v>1866</v>
      </c>
      <c r="C73" s="344" t="s">
        <v>1868</v>
      </c>
      <c r="D73" s="344" t="s">
        <v>1513</v>
      </c>
      <c r="E73" s="344" t="str">
        <f>CONCATENATE(SUM('Раздел 1'!AB51:AB51),"=",0)</f>
        <v>0=0</v>
      </c>
      <c r="F73" s="200"/>
      <c r="G73" s="191" t="str">
        <f>IF(('ФЛК (информационный)'!A73="Неверно!")*('ФЛК (информационный)'!F73=""),"Внести подтверждение к нарушенному информационному ФЛК"," ")</f>
        <v> </v>
      </c>
    </row>
    <row r="74" spans="1:7" ht="12.75">
      <c r="A74" s="343">
        <f>IF((SUM('Раздел 1'!AC51:AC51)=0),"","Неверно!")</f>
      </c>
      <c r="B74" s="351" t="s">
        <v>1866</v>
      </c>
      <c r="C74" s="344" t="s">
        <v>1869</v>
      </c>
      <c r="D74" s="344" t="s">
        <v>1513</v>
      </c>
      <c r="E74" s="344" t="str">
        <f>CONCATENATE(SUM('Раздел 1'!AC51:AC51),"=",0)</f>
        <v>0=0</v>
      </c>
      <c r="F74" s="200"/>
      <c r="G74" s="191" t="str">
        <f>IF(('ФЛК (информационный)'!A74="Неверно!")*('ФЛК (информационный)'!F74=""),"Внести подтверждение к нарушенному информационному ФЛК"," ")</f>
        <v> </v>
      </c>
    </row>
    <row r="75" spans="1:7" ht="12.75">
      <c r="A75" s="343">
        <f>IF((SUM('Раздел 1'!X53:X53)=0),"","Неверно!")</f>
      </c>
      <c r="B75" s="351" t="s">
        <v>1870</v>
      </c>
      <c r="C75" s="344" t="s">
        <v>1871</v>
      </c>
      <c r="D75" s="344" t="s">
        <v>1513</v>
      </c>
      <c r="E75" s="344" t="str">
        <f>CONCATENATE(SUM('Раздел 1'!X53:X53),"=",0)</f>
        <v>0=0</v>
      </c>
      <c r="F75" s="200"/>
      <c r="G75" s="191" t="str">
        <f>IF(('ФЛК (информационный)'!A75="Неверно!")*('ФЛК (информационный)'!F75=""),"Внести подтверждение к нарушенному информационному ФЛК"," ")</f>
        <v> </v>
      </c>
    </row>
    <row r="76" spans="1:7" ht="12.75">
      <c r="A76" s="343">
        <f>IF((SUM('Разделы 2, 3, 5'!K7:K7)=0),"","Неверно!")</f>
      </c>
      <c r="B76" s="351" t="s">
        <v>1872</v>
      </c>
      <c r="C76" s="344" t="s">
        <v>1873</v>
      </c>
      <c r="D76" s="344" t="s">
        <v>1513</v>
      </c>
      <c r="E76" s="344" t="str">
        <f>CONCATENATE(SUM('Разделы 2, 3, 5'!K7:K7),"=",0)</f>
        <v>0=0</v>
      </c>
      <c r="F76" s="200"/>
      <c r="G76" s="191" t="str">
        <f>IF(('ФЛК (информационный)'!A76="Неверно!")*('ФЛК (информационный)'!F76=""),"Внести подтверждение к нарушенному информационному ФЛК"," ")</f>
        <v> </v>
      </c>
    </row>
    <row r="77" spans="1:7" ht="12.75">
      <c r="A77" s="343">
        <f>IF((SUM('Разделы 2, 3, 5'!K18:K18)=0),"","Неверно!")</f>
      </c>
      <c r="B77" s="351" t="s">
        <v>1874</v>
      </c>
      <c r="C77" s="344" t="s">
        <v>1875</v>
      </c>
      <c r="D77" s="344" t="s">
        <v>1513</v>
      </c>
      <c r="E77" s="344" t="str">
        <f>CONCATENATE(SUM('Разделы 2, 3, 5'!K18:K18),"=",0)</f>
        <v>0=0</v>
      </c>
      <c r="F77" s="200"/>
      <c r="G77" s="191" t="str">
        <f>IF(('ФЛК (информационный)'!A77="Неверно!")*('ФЛК (информационный)'!F77=""),"Внести подтверждение к нарушенному информационному ФЛК"," ")</f>
        <v> </v>
      </c>
    </row>
    <row r="78" spans="1:7" ht="12.75">
      <c r="A78" s="343">
        <f>IF((SUM('Разделы 2, 3, 5'!L18:L18)=0),"","Неверно!")</f>
      </c>
      <c r="B78" s="351" t="s">
        <v>1874</v>
      </c>
      <c r="C78" s="344" t="s">
        <v>1876</v>
      </c>
      <c r="D78" s="344" t="s">
        <v>1513</v>
      </c>
      <c r="E78" s="344" t="str">
        <f>CONCATENATE(SUM('Разделы 2, 3, 5'!L18:L18),"=",0)</f>
        <v>0=0</v>
      </c>
      <c r="F78" s="200"/>
      <c r="G78" s="191" t="str">
        <f>IF(('ФЛК (информационный)'!A78="Неверно!")*('ФЛК (информационный)'!F78=""),"Внести подтверждение к нарушенному информационному ФЛК"," ")</f>
        <v> </v>
      </c>
    </row>
    <row r="79" spans="1:7" ht="12.75">
      <c r="A79" s="343">
        <f>IF((SUM('Разделы 2, 3, 5'!K19:K19)=0),"","Неверно!")</f>
      </c>
      <c r="B79" s="351" t="s">
        <v>1874</v>
      </c>
      <c r="C79" s="344" t="s">
        <v>1877</v>
      </c>
      <c r="D79" s="344" t="s">
        <v>1513</v>
      </c>
      <c r="E79" s="344" t="str">
        <f>CONCATENATE(SUM('Разделы 2, 3, 5'!K19:K19),"=",0)</f>
        <v>0=0</v>
      </c>
      <c r="F79" s="200"/>
      <c r="G79" s="191" t="str">
        <f>IF(('ФЛК (информационный)'!A79="Неверно!")*('ФЛК (информационный)'!F79=""),"Внести подтверждение к нарушенному информационному ФЛК"," ")</f>
        <v> </v>
      </c>
    </row>
    <row r="80" spans="1:7" ht="12.75">
      <c r="A80" s="343">
        <f>IF((SUM('Разделы 2, 3, 5'!L19:L19)=0),"","Неверно!")</f>
      </c>
      <c r="B80" s="351" t="s">
        <v>1874</v>
      </c>
      <c r="C80" s="344" t="s">
        <v>1878</v>
      </c>
      <c r="D80" s="344" t="s">
        <v>1513</v>
      </c>
      <c r="E80" s="344" t="str">
        <f>CONCATENATE(SUM('Разделы 2, 3, 5'!L19:L19),"=",0)</f>
        <v>0=0</v>
      </c>
      <c r="F80" s="200"/>
      <c r="G80" s="191" t="str">
        <f>IF(('ФЛК (информационный)'!A80="Неверно!")*('ФЛК (информационный)'!F80=""),"Внести подтверждение к нарушенному информационному ФЛК"," ")</f>
        <v> </v>
      </c>
    </row>
    <row r="81" spans="1:7" ht="12.75">
      <c r="A81" s="343">
        <f>IF((SUM('Разделы 2, 3, 5'!K35:K35)=0),"","Неверно!")</f>
      </c>
      <c r="B81" s="351" t="s">
        <v>1879</v>
      </c>
      <c r="C81" s="344" t="s">
        <v>1880</v>
      </c>
      <c r="D81" s="344" t="s">
        <v>1513</v>
      </c>
      <c r="E81" s="344" t="str">
        <f>CONCATENATE(SUM('Разделы 2, 3, 5'!K35:K35),"=",0)</f>
        <v>0=0</v>
      </c>
      <c r="F81" s="200"/>
      <c r="G81" s="191" t="str">
        <f>IF(('ФЛК (информационный)'!A81="Неверно!")*('ФЛК (информационный)'!F81=""),"Внести подтверждение к нарушенному информационному ФЛК"," ")</f>
        <v> </v>
      </c>
    </row>
    <row r="82" spans="1:7" ht="12.75">
      <c r="A82" s="343">
        <f>IF((SUM('Разделы 2, 3, 5'!L35:L35)=0),"","Неверно!")</f>
      </c>
      <c r="B82" s="351" t="s">
        <v>1879</v>
      </c>
      <c r="C82" s="344" t="s">
        <v>1881</v>
      </c>
      <c r="D82" s="344" t="s">
        <v>1513</v>
      </c>
      <c r="E82" s="344" t="str">
        <f>CONCATENATE(SUM('Разделы 2, 3, 5'!L35:L35),"=",0)</f>
        <v>0=0</v>
      </c>
      <c r="F82" s="200"/>
      <c r="G82" s="191" t="str">
        <f>IF(('ФЛК (информационный)'!A82="Неверно!")*('ФЛК (информационный)'!F82=""),"Внести подтверждение к нарушенному информационному ФЛК"," ")</f>
        <v> </v>
      </c>
    </row>
    <row r="83" spans="1:7" ht="12.75">
      <c r="A83" s="343">
        <f>IF((SUM('Раздел 4'!G18:G18)=0),"","Неверно!")</f>
      </c>
      <c r="B83" s="351" t="s">
        <v>1882</v>
      </c>
      <c r="C83" s="344" t="s">
        <v>1883</v>
      </c>
      <c r="D83" s="344" t="s">
        <v>1513</v>
      </c>
      <c r="E83" s="344" t="str">
        <f>CONCATENATE(SUM('Раздел 4'!G18:G18),"=",0)</f>
        <v>0=0</v>
      </c>
      <c r="F83" s="200"/>
      <c r="G83" s="191" t="str">
        <f>IF(('ФЛК (информационный)'!A83="Неверно!")*('ФЛК (информационный)'!F83=""),"Внести подтверждение к нарушенному информационному ФЛК"," ")</f>
        <v> </v>
      </c>
    </row>
    <row r="84" spans="1:7" ht="12.75">
      <c r="A84" s="343">
        <f>IF((SUM('Разделы 9, 10, 11'!L35:L35)=0),"","Неверно!")</f>
      </c>
      <c r="B84" s="351" t="s">
        <v>1884</v>
      </c>
      <c r="C84" s="344" t="s">
        <v>1885</v>
      </c>
      <c r="D84" s="344" t="s">
        <v>1513</v>
      </c>
      <c r="E84" s="344" t="str">
        <f>CONCATENATE(SUM('Разделы 9, 10, 11'!L35:L35),"=",0)</f>
        <v>0=0</v>
      </c>
      <c r="F84" s="200"/>
      <c r="G84" s="191" t="str">
        <f>IF(('ФЛК (информационный)'!A84="Неверно!")*('ФЛК (информационный)'!F84=""),"Внести подтверждение к нарушенному информационному ФЛК"," ")</f>
        <v> </v>
      </c>
    </row>
    <row r="85" spans="1:7" ht="12.75">
      <c r="A85" s="343">
        <f>IF((SUM('Разделы 9, 10, 11'!K35:K35)=0),"","Неверно!")</f>
      </c>
      <c r="B85" s="351" t="s">
        <v>1884</v>
      </c>
      <c r="C85" s="344" t="s">
        <v>1886</v>
      </c>
      <c r="D85" s="344" t="s">
        <v>1513</v>
      </c>
      <c r="E85" s="344" t="str">
        <f>CONCATENATE(SUM('Разделы 9, 10, 11'!K35:K35),"=",0)</f>
        <v>0=0</v>
      </c>
      <c r="F85" s="200"/>
      <c r="G85" s="191" t="str">
        <f>IF(('ФЛК (информационный)'!A85="Неверно!")*('ФЛК (информационный)'!F85=""),"Внести подтверждение к нарушенному информационному ФЛК"," ")</f>
        <v> </v>
      </c>
    </row>
    <row r="86" spans="1:7" ht="38.25">
      <c r="A86" s="343">
        <f>IF((SUM('Раздел 1'!H45:H45)&lt;=SUM('Раздел 1'!Q45:R45)),"","Неверно!")</f>
      </c>
      <c r="B86" s="351" t="s">
        <v>1887</v>
      </c>
      <c r="C86" s="344" t="s">
        <v>1888</v>
      </c>
      <c r="D86" s="344" t="s">
        <v>1505</v>
      </c>
      <c r="E86" s="344" t="str">
        <f>CONCATENATE(SUM('Раздел 1'!H45:H45),"&lt;=",SUM('Раздел 1'!Q45:R45))</f>
        <v>0&lt;=0</v>
      </c>
      <c r="F86" s="200"/>
      <c r="G86" s="191" t="str">
        <f>IF(('ФЛК (информационный)'!A86="Неверно!")*('ФЛК (информационный)'!F86=""),"Внести подтверждение к нарушенному информационному ФЛК"," ")</f>
        <v> </v>
      </c>
    </row>
    <row r="87" spans="1:7" ht="38.25">
      <c r="A87" s="343">
        <f>IF((SUM('Разделы 2, 3, 5'!E42:E42)&lt;=SUM('Раздел 1'!W44:W44)),"","Неверно!")</f>
      </c>
      <c r="B87" s="351" t="s">
        <v>1889</v>
      </c>
      <c r="C87" s="344" t="s">
        <v>1890</v>
      </c>
      <c r="D87" s="344" t="s">
        <v>1507</v>
      </c>
      <c r="E87" s="344" t="str">
        <f>CONCATENATE(SUM('Разделы 2, 3, 5'!E42:E42),"&lt;=",SUM('Раздел 1'!W44:W44))</f>
        <v>3&lt;=5</v>
      </c>
      <c r="F87" s="200"/>
      <c r="G87" s="191" t="str">
        <f>IF(('ФЛК (информационный)'!A87="Неверно!")*('ФЛК (информационный)'!F87=""),"Внести подтверждение к нарушенному информационному ФЛК"," ")</f>
        <v> </v>
      </c>
    </row>
    <row r="88" spans="1:7" ht="38.25">
      <c r="A88" s="343">
        <f>IF((SUM('Разделы 2, 3, 5'!F42:F42)&lt;=SUM('Раздел 1'!W44:W44)),"","Неверно!")</f>
      </c>
      <c r="B88" s="351" t="s">
        <v>1889</v>
      </c>
      <c r="C88" s="344" t="s">
        <v>1891</v>
      </c>
      <c r="D88" s="344" t="s">
        <v>1507</v>
      </c>
      <c r="E88" s="344" t="str">
        <f>CONCATENATE(SUM('Разделы 2, 3, 5'!F42:F42),"&lt;=",SUM('Раздел 1'!W44:W44))</f>
        <v>1&lt;=5</v>
      </c>
      <c r="F88" s="200"/>
      <c r="G88" s="191" t="str">
        <f>IF(('ФЛК (информационный)'!A88="Неверно!")*('ФЛК (информационный)'!F88=""),"Внести подтверждение к нарушенному информационному ФЛК"," ")</f>
        <v> </v>
      </c>
    </row>
    <row r="89" spans="1:7" ht="63.75">
      <c r="A89" s="343">
        <f>IF((SUM('Разделы 9, 10, 11'!C48:C48)=0),"","Неверно!")</f>
      </c>
      <c r="B89" s="351" t="s">
        <v>1892</v>
      </c>
      <c r="C89" s="344" t="s">
        <v>1893</v>
      </c>
      <c r="D89" s="344" t="s">
        <v>1506</v>
      </c>
      <c r="E89" s="344" t="str">
        <f>CONCATENATE(SUM('Разделы 9, 10, 11'!C48:C48),"=",0)</f>
        <v>0=0</v>
      </c>
      <c r="F89" s="200"/>
      <c r="G89" s="191" t="str">
        <f>IF(('ФЛК (информационный)'!A89="Неверно!")*('ФЛК (информационный)'!F89=""),"Внести подтверждение к нарушенному информационному ФЛК"," ")</f>
        <v> </v>
      </c>
    </row>
    <row r="90" spans="1:7" ht="63.75">
      <c r="A90" s="343">
        <f>IF((SUM('Разделы 9, 10, 11'!D48:D48)=0),"","Неверно!")</f>
      </c>
      <c r="B90" s="351" t="s">
        <v>1892</v>
      </c>
      <c r="C90" s="344" t="s">
        <v>1894</v>
      </c>
      <c r="D90" s="344" t="s">
        <v>1506</v>
      </c>
      <c r="E90" s="344" t="str">
        <f>CONCATENATE(SUM('Разделы 9, 10, 11'!D48:D48),"=",0)</f>
        <v>0=0</v>
      </c>
      <c r="F90" s="200"/>
      <c r="G90" s="191" t="str">
        <f>IF(('ФЛК (информационный)'!A90="Неверно!")*('ФЛК (информационный)'!F90=""),"Внести подтверждение к нарушенному информационному ФЛК"," ")</f>
        <v> </v>
      </c>
    </row>
    <row r="91" spans="1:7" ht="63.75">
      <c r="A91" s="343">
        <f>IF((SUM('Разделы 9, 10, 11'!E48:E48)=0),"","Неверно!")</f>
      </c>
      <c r="B91" s="351" t="s">
        <v>1892</v>
      </c>
      <c r="C91" s="344" t="s">
        <v>1895</v>
      </c>
      <c r="D91" s="344" t="s">
        <v>1506</v>
      </c>
      <c r="E91" s="344" t="str">
        <f>CONCATENATE(SUM('Разделы 9, 10, 11'!E48:E48),"=",0)</f>
        <v>0=0</v>
      </c>
      <c r="F91" s="200"/>
      <c r="G91" s="191" t="str">
        <f>IF(('ФЛК (информационный)'!A91="Неверно!")*('ФЛК (информационный)'!F91=""),"Внести подтверждение к нарушенному информационному ФЛК"," ")</f>
        <v> </v>
      </c>
    </row>
    <row r="92" spans="1:7" ht="63.75">
      <c r="A92" s="343">
        <f>IF((SUM('Разделы 9, 10, 11'!F48:F48)=0),"","Неверно!")</f>
      </c>
      <c r="B92" s="351" t="s">
        <v>1892</v>
      </c>
      <c r="C92" s="344" t="s">
        <v>1896</v>
      </c>
      <c r="D92" s="344" t="s">
        <v>1506</v>
      </c>
      <c r="E92" s="344" t="str">
        <f>CONCATENATE(SUM('Разделы 9, 10, 11'!F48:F48),"=",0)</f>
        <v>0=0</v>
      </c>
      <c r="F92" s="200"/>
      <c r="G92" s="191" t="str">
        <f>IF(('ФЛК (информационный)'!A92="Неверно!")*('ФЛК (информационный)'!F92=""),"Внести подтверждение к нарушенному информационному ФЛК"," ")</f>
        <v> </v>
      </c>
    </row>
    <row r="93" spans="1:7" ht="76.5">
      <c r="A93" s="343">
        <f>IF((SUM('Раздел 1'!Q48:Q48)+SUM('Разделы 2, 3, 5'!E27:E27)-SUM('Разделы 2, 3, 5'!E30:E30)=SUM('Разделы 2, 3, 5'!K9:K9)),"","Неверно!")</f>
      </c>
      <c r="B93" s="351" t="s">
        <v>1897</v>
      </c>
      <c r="C93" s="344" t="s">
        <v>1898</v>
      </c>
      <c r="D93" s="344" t="s">
        <v>1508</v>
      </c>
      <c r="E93" s="344" t="str">
        <f>CONCATENATE(SUM('Раздел 1'!Q48:Q48),"+",SUM('Разделы 2, 3, 5'!E27:E27),"-",SUM('Разделы 2, 3, 5'!E30:E30),"=",SUM('Разделы 2, 3, 5'!K9:K9))</f>
        <v>11+2-0=13</v>
      </c>
      <c r="F93" s="200"/>
      <c r="G93" s="191" t="str">
        <f>IF(('ФЛК (информационный)'!A93="Неверно!")*('ФЛК (информационный)'!F93=""),"Внести подтверждение к нарушенному информационному ФЛК"," ")</f>
        <v> </v>
      </c>
    </row>
    <row r="94" spans="1:7" ht="51">
      <c r="A94" s="343">
        <f>IF((SUM('Раздел 1'!F48:G48)=SUM('Раздел 1'!M48:M48)+SUM('Раздел 1'!O48:O48)),"","Неверно!")</f>
      </c>
      <c r="B94" s="351" t="s">
        <v>1899</v>
      </c>
      <c r="C94" s="344" t="s">
        <v>1900</v>
      </c>
      <c r="D94" s="344" t="s">
        <v>1422</v>
      </c>
      <c r="E94" s="344" t="str">
        <f>CONCATENATE(SUM('Раздел 1'!F48:G48),"=",SUM('Раздел 1'!M48:M48),"+",SUM('Раздел 1'!O48:O48))</f>
        <v>9=9+0</v>
      </c>
      <c r="F94" s="200"/>
      <c r="G94" s="191" t="str">
        <f>IF(('ФЛК (информационный)'!A94="Неверно!")*('ФЛК (информационный)'!F94=""),"Внести подтверждение к нарушенному информационному ФЛК"," ")</f>
        <v> </v>
      </c>
    </row>
    <row r="95" spans="1:7" ht="51">
      <c r="A95" s="343">
        <f>IF((SUM('Раздел 1'!F49:G49)=SUM('Раздел 1'!M49:M49)+SUM('Раздел 1'!O49:O49)),"","Неверно!")</f>
      </c>
      <c r="B95" s="351" t="s">
        <v>1899</v>
      </c>
      <c r="C95" s="344" t="s">
        <v>1901</v>
      </c>
      <c r="D95" s="344" t="s">
        <v>1422</v>
      </c>
      <c r="E95" s="344" t="str">
        <f>CONCATENATE(SUM('Раздел 1'!F49:G49),"=",SUM('Раздел 1'!M49:M49),"+",SUM('Раздел 1'!O49:O49))</f>
        <v>0=0+0</v>
      </c>
      <c r="F95" s="200"/>
      <c r="G95" s="191" t="str">
        <f>IF(('ФЛК (информационный)'!A95="Неверно!")*('ФЛК (информационный)'!F95=""),"Внести подтверждение к нарушенному информационному ФЛК"," ")</f>
        <v> </v>
      </c>
    </row>
    <row r="96" spans="1:7" ht="51">
      <c r="A96" s="343">
        <f>IF((SUM('Раздел 1'!F50:G50)=SUM('Раздел 1'!M50:M50)+SUM('Раздел 1'!O50:O50)),"","Неверно!")</f>
      </c>
      <c r="B96" s="351" t="s">
        <v>1899</v>
      </c>
      <c r="C96" s="344" t="s">
        <v>1902</v>
      </c>
      <c r="D96" s="344" t="s">
        <v>1422</v>
      </c>
      <c r="E96" s="344" t="str">
        <f>CONCATENATE(SUM('Раздел 1'!F50:G50),"=",SUM('Раздел 1'!M50:M50),"+",SUM('Раздел 1'!O50:O50))</f>
        <v>8=8+0</v>
      </c>
      <c r="F96" s="200"/>
      <c r="G96" s="191" t="str">
        <f>IF(('ФЛК (информационный)'!A96="Неверно!")*('ФЛК (информационный)'!F96=""),"Внести подтверждение к нарушенному информационному ФЛК"," ")</f>
        <v> </v>
      </c>
    </row>
    <row r="97" spans="1:7" ht="51">
      <c r="A97" s="343">
        <f>IF((SUM('Раздел 1'!F51:G51)=SUM('Раздел 1'!M51:M51)+SUM('Раздел 1'!O51:O51)),"","Неверно!")</f>
      </c>
      <c r="B97" s="351" t="s">
        <v>1899</v>
      </c>
      <c r="C97" s="344" t="s">
        <v>1903</v>
      </c>
      <c r="D97" s="344" t="s">
        <v>1422</v>
      </c>
      <c r="E97" s="344" t="str">
        <f>CONCATENATE(SUM('Раздел 1'!F51:G51),"=",SUM('Раздел 1'!M51:M51),"+",SUM('Раздел 1'!O51:O51))</f>
        <v>1=1+0</v>
      </c>
      <c r="F97" s="200"/>
      <c r="G97" s="191" t="str">
        <f>IF(('ФЛК (информационный)'!A97="Неверно!")*('ФЛК (информационный)'!F97=""),"Внести подтверждение к нарушенному информационному ФЛК"," ")</f>
        <v> </v>
      </c>
    </row>
    <row r="98" spans="1:7" ht="51">
      <c r="A98" s="343">
        <f>IF((SUM('Раздел 1'!F52:G52)=SUM('Раздел 1'!M52:M52)+SUM('Раздел 1'!O52:O52)),"","Неверно!")</f>
      </c>
      <c r="B98" s="351" t="s">
        <v>1899</v>
      </c>
      <c r="C98" s="344" t="s">
        <v>1904</v>
      </c>
      <c r="D98" s="344" t="s">
        <v>1422</v>
      </c>
      <c r="E98" s="344" t="str">
        <f>CONCATENATE(SUM('Раздел 1'!F52:G52),"=",SUM('Раздел 1'!M52:M52),"+",SUM('Раздел 1'!O52:O52))</f>
        <v>1=1+0</v>
      </c>
      <c r="F98" s="200"/>
      <c r="G98" s="191" t="str">
        <f>IF(('ФЛК (информационный)'!A98="Неверно!")*('ФЛК (информационный)'!F98=""),"Внести подтверждение к нарушенному информационному ФЛК"," ")</f>
        <v> </v>
      </c>
    </row>
    <row r="99" spans="6:7" ht="12.75">
      <c r="F99" s="208"/>
      <c r="G99" s="191"/>
    </row>
    <row r="100" spans="6:7" ht="12.75">
      <c r="F100" s="208"/>
      <c r="G100" s="191"/>
    </row>
    <row r="101" spans="6:7" ht="12.75">
      <c r="F101" s="208"/>
      <c r="G101" s="191"/>
    </row>
    <row r="102" spans="6:7" ht="12.75">
      <c r="F102" s="208"/>
      <c r="G102" s="191"/>
    </row>
    <row r="103" spans="6:7" ht="12.75">
      <c r="F103" s="208"/>
      <c r="G103" s="191"/>
    </row>
    <row r="104" spans="6:7" ht="12.75">
      <c r="F104" s="208"/>
      <c r="G104" s="191"/>
    </row>
    <row r="105" spans="6:7" ht="12.75">
      <c r="F105" s="208"/>
      <c r="G105" s="191"/>
    </row>
    <row r="106" spans="6:7" ht="12.75">
      <c r="F106" s="208"/>
      <c r="G106" s="191"/>
    </row>
    <row r="107" spans="6:7" ht="12.75">
      <c r="F107" s="208"/>
      <c r="G107" s="191"/>
    </row>
    <row r="108" spans="6:7" ht="12.75">
      <c r="F108" s="208"/>
      <c r="G108" s="191"/>
    </row>
    <row r="109" spans="6:7" ht="12.75">
      <c r="F109" s="208"/>
      <c r="G109" s="191"/>
    </row>
    <row r="110" spans="6:7" ht="12.75">
      <c r="F110" s="208"/>
      <c r="G110" s="191"/>
    </row>
    <row r="111" spans="6:7" ht="12.75">
      <c r="F111" s="208"/>
      <c r="G111" s="191"/>
    </row>
    <row r="112" spans="6:7" ht="12.75">
      <c r="F112" s="208"/>
      <c r="G112" s="191"/>
    </row>
    <row r="113" spans="6:7" ht="12.75">
      <c r="F113" s="208"/>
      <c r="G113" s="191"/>
    </row>
    <row r="114" spans="6:7" ht="12.75">
      <c r="F114" s="208"/>
      <c r="G114" s="191"/>
    </row>
    <row r="115" spans="6:7" ht="12.75">
      <c r="F115" s="208"/>
      <c r="G115" s="191"/>
    </row>
    <row r="116" spans="6:7" ht="12.75">
      <c r="F116" s="208"/>
      <c r="G116" s="191"/>
    </row>
    <row r="117" spans="6:7" ht="12.75">
      <c r="F117" s="208"/>
      <c r="G117" s="191"/>
    </row>
    <row r="118" spans="6:7" ht="12.75">
      <c r="F118" s="208"/>
      <c r="G118" s="191"/>
    </row>
    <row r="119" spans="6:7" ht="12.75">
      <c r="F119" s="208"/>
      <c r="G119" s="191"/>
    </row>
    <row r="120" spans="6:7" ht="12.75">
      <c r="F120" s="208"/>
      <c r="G120" s="191"/>
    </row>
    <row r="121" spans="6:7" ht="12.75">
      <c r="F121" s="208"/>
      <c r="G121" s="191"/>
    </row>
    <row r="122" spans="6:7" ht="12.75">
      <c r="F122" s="208"/>
      <c r="G122" s="191"/>
    </row>
    <row r="123" spans="6:7" ht="12.75">
      <c r="F123" s="208"/>
      <c r="G123" s="191"/>
    </row>
    <row r="124" spans="6:7" ht="12.75">
      <c r="F124" s="208"/>
      <c r="G124" s="191"/>
    </row>
    <row r="125" spans="6:7" ht="12.75">
      <c r="F125" s="208"/>
      <c r="G125" s="191"/>
    </row>
    <row r="126" spans="6:7" ht="12.75">
      <c r="F126" s="208"/>
      <c r="G126" s="191"/>
    </row>
    <row r="127" spans="6:7" ht="12.75">
      <c r="F127" s="208"/>
      <c r="G127" s="191"/>
    </row>
    <row r="128" spans="6:7" ht="12.75">
      <c r="F128" s="208"/>
      <c r="G128" s="191"/>
    </row>
    <row r="129" spans="6:7" ht="12.75">
      <c r="F129" s="208"/>
      <c r="G129" s="191"/>
    </row>
    <row r="130" spans="6:7" ht="12.75">
      <c r="F130" s="208"/>
      <c r="G130" s="191"/>
    </row>
    <row r="131" spans="6:7" ht="12.75">
      <c r="F131" s="208"/>
      <c r="G131" s="191"/>
    </row>
    <row r="132" spans="6:7" ht="12.75">
      <c r="F132" s="208"/>
      <c r="G132" s="191"/>
    </row>
    <row r="133" spans="6:7" ht="12.75">
      <c r="F133" s="208"/>
      <c r="G133" s="191"/>
    </row>
    <row r="134" spans="6:7" ht="12.75">
      <c r="F134" s="208"/>
      <c r="G134" s="191"/>
    </row>
    <row r="135" spans="6:7" ht="12.75">
      <c r="F135" s="208"/>
      <c r="G135" s="191"/>
    </row>
    <row r="136" spans="6:7" ht="12.75">
      <c r="F136" s="208"/>
      <c r="G136" s="191"/>
    </row>
    <row r="137" spans="6:7" ht="12.75">
      <c r="F137" s="208"/>
      <c r="G137" s="191"/>
    </row>
    <row r="138" spans="6:7" ht="12.75">
      <c r="F138" s="208"/>
      <c r="G138" s="191"/>
    </row>
    <row r="139" spans="6:7" ht="12.75">
      <c r="F139" s="208"/>
      <c r="G139" s="191"/>
    </row>
    <row r="140" spans="6:7" ht="12.75">
      <c r="F140" s="208"/>
      <c r="G140" s="191"/>
    </row>
    <row r="141" spans="6:7" ht="12.75">
      <c r="F141" s="208"/>
      <c r="G141" s="191"/>
    </row>
    <row r="142" spans="6:7" ht="12.75">
      <c r="F142" s="208"/>
      <c r="G142" s="191"/>
    </row>
    <row r="143" spans="6:7" ht="12.75">
      <c r="F143" s="208"/>
      <c r="G143" s="191"/>
    </row>
    <row r="144" spans="6:7" ht="12.75">
      <c r="F144" s="208"/>
      <c r="G144" s="191"/>
    </row>
    <row r="145" spans="6:7" ht="12.75">
      <c r="F145" s="208"/>
      <c r="G145" s="191"/>
    </row>
    <row r="146" spans="6:7" ht="12.75">
      <c r="F146" s="208"/>
      <c r="G146" s="191"/>
    </row>
    <row r="147" spans="6:7" ht="12.75">
      <c r="F147" s="208"/>
      <c r="G147" s="191"/>
    </row>
    <row r="148" spans="6:7" ht="12.75">
      <c r="F148" s="208"/>
      <c r="G148" s="191"/>
    </row>
    <row r="149" spans="6:7" ht="12.75">
      <c r="F149" s="208"/>
      <c r="G149" s="191"/>
    </row>
    <row r="150" spans="6:7" ht="12.75">
      <c r="F150" s="208"/>
      <c r="G150" s="191"/>
    </row>
    <row r="151" spans="6:7" ht="12.75">
      <c r="F151" s="208"/>
      <c r="G151" s="191"/>
    </row>
    <row r="152" spans="6:7" ht="12.75">
      <c r="F152" s="208"/>
      <c r="G152" s="191"/>
    </row>
    <row r="153" spans="6:7" ht="12.75">
      <c r="F153" s="208"/>
      <c r="G153" s="191"/>
    </row>
    <row r="154" spans="6:7" ht="12.75">
      <c r="F154" s="208"/>
      <c r="G154" s="191"/>
    </row>
    <row r="155" spans="6:7" ht="12.75">
      <c r="F155" s="208"/>
      <c r="G155" s="191"/>
    </row>
    <row r="156" spans="6:7" ht="12.75">
      <c r="F156" s="208"/>
      <c r="G156" s="191"/>
    </row>
    <row r="157" spans="6:7" ht="12.75">
      <c r="F157" s="208"/>
      <c r="G157" s="191"/>
    </row>
    <row r="158" spans="6:7" ht="12.75">
      <c r="F158" s="208"/>
      <c r="G158" s="191"/>
    </row>
    <row r="159" spans="6:7" ht="12.75">
      <c r="F159" s="208"/>
      <c r="G159" s="191"/>
    </row>
    <row r="160" spans="6:7" ht="12.75">
      <c r="F160" s="208"/>
      <c r="G160" s="191"/>
    </row>
    <row r="161" spans="6:7" ht="12.75">
      <c r="F161" s="208"/>
      <c r="G161" s="191"/>
    </row>
    <row r="162" spans="6:7" ht="12.75">
      <c r="F162" s="208"/>
      <c r="G162" s="191"/>
    </row>
    <row r="163" spans="6:7" ht="12.75">
      <c r="F163" s="208"/>
      <c r="G163" s="191"/>
    </row>
    <row r="164" spans="6:7" ht="12.75">
      <c r="F164" s="208"/>
      <c r="G164" s="191"/>
    </row>
    <row r="165" spans="6:7" ht="12.75">
      <c r="F165" s="208"/>
      <c r="G165" s="191"/>
    </row>
    <row r="166" spans="6:7" ht="12.75">
      <c r="F166" s="208"/>
      <c r="G166" s="191"/>
    </row>
    <row r="167" spans="6:7" ht="12.75">
      <c r="F167" s="208"/>
      <c r="G167" s="191"/>
    </row>
    <row r="168" spans="6:7" ht="12.75">
      <c r="F168" s="208"/>
      <c r="G168" s="191"/>
    </row>
    <row r="169" spans="6:7" ht="12.75">
      <c r="F169" s="208"/>
      <c r="G169" s="191"/>
    </row>
    <row r="170" spans="6:7" ht="12.75">
      <c r="F170" s="208"/>
      <c r="G170" s="191"/>
    </row>
    <row r="171" spans="6:7" ht="12.75">
      <c r="F171" s="208"/>
      <c r="G171" s="191"/>
    </row>
    <row r="172" spans="6:7" ht="12.75">
      <c r="F172" s="208"/>
      <c r="G172" s="191"/>
    </row>
    <row r="173" spans="6:7" ht="12.75">
      <c r="F173" s="208"/>
      <c r="G173" s="191"/>
    </row>
    <row r="174" spans="6:7" ht="12.75">
      <c r="F174" s="208"/>
      <c r="G174" s="191"/>
    </row>
    <row r="175" spans="6:7" ht="12.75">
      <c r="F175" s="208"/>
      <c r="G175" s="191"/>
    </row>
    <row r="176" spans="6:7" ht="12.75">
      <c r="F176" s="208"/>
      <c r="G176" s="191"/>
    </row>
    <row r="177" spans="6:7" ht="12.75">
      <c r="F177" s="208"/>
      <c r="G177" s="191"/>
    </row>
    <row r="178" spans="6:7" ht="12.75">
      <c r="F178" s="208"/>
      <c r="G178" s="191"/>
    </row>
    <row r="179" spans="6:7" ht="12.75">
      <c r="F179" s="208"/>
      <c r="G179" s="191"/>
    </row>
    <row r="180" spans="6:7" ht="12.75">
      <c r="F180" s="208"/>
      <c r="G180" s="191"/>
    </row>
    <row r="181" spans="6:7" ht="12.75">
      <c r="F181" s="208"/>
      <c r="G181" s="191"/>
    </row>
    <row r="182" spans="6:7" ht="12.75">
      <c r="F182" s="208"/>
      <c r="G182" s="191"/>
    </row>
    <row r="183" spans="6:7" ht="12.75">
      <c r="F183" s="208"/>
      <c r="G183" s="191"/>
    </row>
    <row r="184" spans="6:7" ht="12.75">
      <c r="F184" s="208"/>
      <c r="G184" s="191"/>
    </row>
    <row r="185" spans="6:7" ht="12.75">
      <c r="F185" s="208"/>
      <c r="G185" s="191"/>
    </row>
    <row r="186" spans="6:7" ht="12.75">
      <c r="F186" s="208"/>
      <c r="G186" s="191"/>
    </row>
    <row r="187" spans="6:7" ht="12.75">
      <c r="F187" s="208"/>
      <c r="G187" s="191"/>
    </row>
    <row r="188" spans="6:7" ht="12.75">
      <c r="F188" s="208"/>
      <c r="G188" s="191"/>
    </row>
    <row r="189" spans="6:7" ht="12.75">
      <c r="F189" s="208"/>
      <c r="G189" s="191"/>
    </row>
    <row r="190" spans="6:7" ht="12.75">
      <c r="F190" s="208"/>
      <c r="G190" s="191"/>
    </row>
    <row r="191" spans="6:7" ht="12.75">
      <c r="F191" s="208"/>
      <c r="G191" s="191"/>
    </row>
    <row r="192" spans="6:7" ht="12.75">
      <c r="F192" s="208"/>
      <c r="G192" s="191"/>
    </row>
    <row r="193" spans="6:7" ht="12.75">
      <c r="F193" s="208"/>
      <c r="G193" s="191"/>
    </row>
    <row r="194" spans="6:7" ht="12.75">
      <c r="F194" s="208"/>
      <c r="G194" s="191"/>
    </row>
    <row r="195" spans="6:7" ht="12.75">
      <c r="F195" s="208"/>
      <c r="G195" s="191"/>
    </row>
    <row r="196" spans="6:7" ht="12.75">
      <c r="F196" s="208"/>
      <c r="G196" s="191"/>
    </row>
    <row r="197" spans="6:7" ht="12.75">
      <c r="F197" s="208"/>
      <c r="G197" s="191"/>
    </row>
    <row r="198" spans="6:7" ht="12.75">
      <c r="F198" s="208"/>
      <c r="G198" s="191"/>
    </row>
    <row r="199" spans="6:7" ht="12.75">
      <c r="F199" s="208"/>
      <c r="G199" s="191"/>
    </row>
    <row r="200" spans="6:7" ht="12.75">
      <c r="F200" s="208"/>
      <c r="G200" s="191"/>
    </row>
    <row r="201" spans="6:7" ht="12.75">
      <c r="F201" s="208"/>
      <c r="G201" s="191"/>
    </row>
    <row r="202" spans="6:7" ht="12.75">
      <c r="F202" s="208"/>
      <c r="G202" s="191"/>
    </row>
    <row r="203" spans="6:7" ht="12.75">
      <c r="F203" s="208"/>
      <c r="G203" s="191"/>
    </row>
    <row r="204" spans="6:7" ht="12.75">
      <c r="F204" s="208"/>
      <c r="G204" s="191"/>
    </row>
    <row r="205" spans="6:7" ht="12.75">
      <c r="F205" s="208"/>
      <c r="G205" s="191"/>
    </row>
    <row r="206" spans="6:7" ht="12.75">
      <c r="F206" s="208"/>
      <c r="G206" s="191"/>
    </row>
    <row r="207" spans="6:7" ht="12.75">
      <c r="F207" s="208"/>
      <c r="G207" s="191"/>
    </row>
    <row r="208" spans="6:7" ht="12.75">
      <c r="F208" s="208"/>
      <c r="G208" s="191"/>
    </row>
    <row r="209" spans="6:7" ht="12.75">
      <c r="F209" s="208"/>
      <c r="G209" s="191"/>
    </row>
    <row r="210" spans="6:7" ht="12.75">
      <c r="F210" s="208"/>
      <c r="G210" s="191"/>
    </row>
    <row r="211" spans="6:7" ht="12.75">
      <c r="F211" s="208"/>
      <c r="G211" s="191"/>
    </row>
    <row r="212" spans="6:7" ht="12.75">
      <c r="F212" s="208"/>
      <c r="G212" s="191"/>
    </row>
    <row r="213" spans="6:7" ht="12.75">
      <c r="F213" s="208"/>
      <c r="G213" s="191"/>
    </row>
    <row r="214" spans="6:7" ht="12.75">
      <c r="F214" s="208"/>
      <c r="G214" s="191"/>
    </row>
    <row r="215" spans="6:7" ht="12.75">
      <c r="F215" s="208"/>
      <c r="G215" s="191"/>
    </row>
    <row r="216" spans="6:7" ht="12.75">
      <c r="F216" s="208"/>
      <c r="G216" s="191"/>
    </row>
    <row r="217" spans="6:7" ht="12.75">
      <c r="F217" s="208"/>
      <c r="G217" s="191"/>
    </row>
    <row r="218" spans="6:7" ht="12.75">
      <c r="F218" s="208"/>
      <c r="G218" s="191"/>
    </row>
    <row r="219" spans="6:7" ht="12.75">
      <c r="F219" s="208"/>
      <c r="G219" s="191"/>
    </row>
    <row r="220" spans="6:7" ht="12.75">
      <c r="F220" s="208"/>
      <c r="G220" s="191"/>
    </row>
    <row r="221" spans="6:7" ht="12.75">
      <c r="F221" s="208"/>
      <c r="G221" s="191"/>
    </row>
    <row r="222" spans="6:7" ht="12.75">
      <c r="F222" s="208"/>
      <c r="G222" s="191"/>
    </row>
    <row r="223" spans="6:7" ht="12.75">
      <c r="F223" s="208"/>
      <c r="G223" s="191"/>
    </row>
    <row r="224" spans="6:7" ht="12.75">
      <c r="F224" s="208"/>
      <c r="G224" s="191"/>
    </row>
    <row r="225" spans="6:7" ht="12.75">
      <c r="F225" s="208"/>
      <c r="G225" s="191"/>
    </row>
    <row r="226" spans="6:7" ht="12.75">
      <c r="F226" s="208"/>
      <c r="G226" s="191"/>
    </row>
    <row r="227" spans="6:7" ht="12.75">
      <c r="F227" s="208"/>
      <c r="G227" s="191"/>
    </row>
    <row r="228" spans="6:7" ht="12.75">
      <c r="F228" s="208"/>
      <c r="G228" s="191"/>
    </row>
    <row r="229" spans="6:7" ht="12.75">
      <c r="F229" s="208"/>
      <c r="G229" s="191"/>
    </row>
    <row r="230" spans="6:7" ht="12.75">
      <c r="F230" s="208"/>
      <c r="G230" s="191"/>
    </row>
    <row r="231" spans="6:7" ht="12.75">
      <c r="F231" s="208"/>
      <c r="G231" s="191"/>
    </row>
    <row r="232" spans="6:7" ht="12.75">
      <c r="F232" s="208"/>
      <c r="G232" s="191"/>
    </row>
    <row r="233" spans="6:7" ht="12.75">
      <c r="F233" s="208"/>
      <c r="G233" s="191"/>
    </row>
    <row r="234" ht="12.75">
      <c r="F234" s="209"/>
    </row>
    <row r="235" ht="12.75">
      <c r="F235" s="209"/>
    </row>
    <row r="236" ht="12.75">
      <c r="F236" s="209"/>
    </row>
    <row r="237" ht="12.75">
      <c r="F237" s="209"/>
    </row>
    <row r="238" ht="12.75">
      <c r="F238" s="209"/>
    </row>
    <row r="239" ht="12.75">
      <c r="F239" s="209"/>
    </row>
    <row r="240" ht="12.75">
      <c r="F240" s="209"/>
    </row>
    <row r="241" ht="12.75">
      <c r="F241" s="209"/>
    </row>
    <row r="242" ht="12.75">
      <c r="F242" s="209"/>
    </row>
    <row r="243" ht="12.75">
      <c r="F243" s="209"/>
    </row>
    <row r="244" ht="12.75">
      <c r="F244" s="209"/>
    </row>
    <row r="245" ht="12.75">
      <c r="F245" s="209"/>
    </row>
    <row r="246" ht="12.75">
      <c r="F246" s="209"/>
    </row>
    <row r="247" ht="12.75">
      <c r="F247" s="209"/>
    </row>
    <row r="248" ht="12.75">
      <c r="F248" s="209"/>
    </row>
    <row r="249" ht="12.75">
      <c r="F249" s="209"/>
    </row>
    <row r="250" ht="12.75">
      <c r="F250" s="209"/>
    </row>
    <row r="251" ht="12.75">
      <c r="F251" s="209"/>
    </row>
    <row r="252" ht="12.75">
      <c r="F252" s="209"/>
    </row>
    <row r="253" ht="12.75">
      <c r="F253" s="209"/>
    </row>
    <row r="254" ht="12.75">
      <c r="F254" s="209"/>
    </row>
    <row r="255" ht="12.75">
      <c r="F255" s="209"/>
    </row>
    <row r="256" ht="12.75">
      <c r="F256" s="209"/>
    </row>
    <row r="257" ht="12.75">
      <c r="F257" s="209"/>
    </row>
    <row r="258" ht="12.75">
      <c r="F258" s="209"/>
    </row>
    <row r="259" ht="12.75">
      <c r="F259" s="209"/>
    </row>
    <row r="260" ht="12.75">
      <c r="F260" s="209"/>
    </row>
    <row r="261" ht="12.75">
      <c r="F261" s="209"/>
    </row>
    <row r="262" ht="12.75">
      <c r="F262" s="209"/>
    </row>
    <row r="263" ht="12.75">
      <c r="F263" s="209"/>
    </row>
    <row r="264" ht="12.75">
      <c r="F264" s="209"/>
    </row>
    <row r="265" ht="12.75">
      <c r="F265" s="209"/>
    </row>
    <row r="266" ht="12.75">
      <c r="F266" s="209"/>
    </row>
    <row r="267" ht="12.75">
      <c r="F267" s="209"/>
    </row>
    <row r="268" ht="12.75">
      <c r="F268" s="209"/>
    </row>
    <row r="269" ht="12.75">
      <c r="F269" s="209"/>
    </row>
    <row r="270" ht="12.75">
      <c r="F270" s="209"/>
    </row>
    <row r="271" ht="12.75">
      <c r="F271" s="209"/>
    </row>
    <row r="272" ht="12.75">
      <c r="F272" s="209"/>
    </row>
    <row r="273" ht="12.75">
      <c r="F273" s="209"/>
    </row>
    <row r="274" ht="12.75">
      <c r="F274" s="209"/>
    </row>
    <row r="275" ht="12.75">
      <c r="F275" s="209"/>
    </row>
    <row r="276" ht="12.75">
      <c r="F276" s="209"/>
    </row>
    <row r="277" ht="12.75">
      <c r="F277" s="209"/>
    </row>
    <row r="278" ht="12.75">
      <c r="F278" s="209"/>
    </row>
    <row r="279" ht="12.75">
      <c r="F279" s="209"/>
    </row>
    <row r="280" ht="12.75">
      <c r="F280" s="209"/>
    </row>
    <row r="281" ht="12.75">
      <c r="F281" s="209"/>
    </row>
    <row r="282" ht="12.75">
      <c r="F282" s="209"/>
    </row>
    <row r="283" ht="12.75">
      <c r="F283" s="209"/>
    </row>
    <row r="284" ht="12.75">
      <c r="F284" s="209"/>
    </row>
    <row r="285" ht="12.75">
      <c r="F285" s="209"/>
    </row>
    <row r="286" ht="12.75">
      <c r="F286" s="209"/>
    </row>
    <row r="287" ht="12.75">
      <c r="F287" s="209"/>
    </row>
    <row r="288" ht="12.75">
      <c r="F288" s="209"/>
    </row>
    <row r="289" ht="12.75">
      <c r="F289" s="209"/>
    </row>
    <row r="290" ht="12.75">
      <c r="F290" s="209"/>
    </row>
    <row r="291" ht="12.75">
      <c r="F291" s="209"/>
    </row>
    <row r="292" ht="12.75">
      <c r="F292" s="209"/>
    </row>
    <row r="293" ht="12.75">
      <c r="F293" s="209"/>
    </row>
    <row r="294" ht="12.75">
      <c r="F294" s="209"/>
    </row>
    <row r="295" ht="12.75">
      <c r="F295" s="209"/>
    </row>
    <row r="296" ht="12.75">
      <c r="F296" s="209"/>
    </row>
    <row r="297" ht="12.75">
      <c r="F297" s="209"/>
    </row>
    <row r="298" ht="12.75">
      <c r="F298" s="209"/>
    </row>
    <row r="299" ht="12.75">
      <c r="F299" s="209"/>
    </row>
    <row r="300" ht="12.75">
      <c r="F300" s="209"/>
    </row>
    <row r="301" ht="12.75">
      <c r="F301" s="209"/>
    </row>
    <row r="302" ht="12.75">
      <c r="F302" s="209"/>
    </row>
    <row r="303" ht="12.75">
      <c r="F303" s="209"/>
    </row>
    <row r="304" ht="12.75">
      <c r="F304" s="209"/>
    </row>
    <row r="305" ht="12.75">
      <c r="F305" s="209"/>
    </row>
    <row r="306" ht="12.75">
      <c r="F306" s="209"/>
    </row>
    <row r="307" ht="12.75">
      <c r="F307" s="209"/>
    </row>
    <row r="308" ht="12.75">
      <c r="F308" s="209"/>
    </row>
    <row r="309" ht="12.75">
      <c r="F309" s="209"/>
    </row>
    <row r="310" ht="12.75">
      <c r="F310" s="209"/>
    </row>
    <row r="311" ht="12.75">
      <c r="F311" s="209"/>
    </row>
    <row r="312" ht="12.75">
      <c r="F312" s="209"/>
    </row>
    <row r="313" ht="12.75">
      <c r="F313" s="209"/>
    </row>
    <row r="314" ht="12.75">
      <c r="F314" s="209"/>
    </row>
    <row r="315" ht="12.75">
      <c r="F315" s="209"/>
    </row>
    <row r="316" ht="12.75">
      <c r="F316" s="209"/>
    </row>
    <row r="317" ht="12.75">
      <c r="F317" s="209"/>
    </row>
    <row r="318" ht="12.75">
      <c r="F318" s="209"/>
    </row>
    <row r="319" ht="12.75">
      <c r="F319" s="209"/>
    </row>
    <row r="320" ht="12.75">
      <c r="F320" s="209"/>
    </row>
    <row r="321" ht="12.75">
      <c r="F321" s="209"/>
    </row>
    <row r="322" ht="12.75">
      <c r="F322" s="209"/>
    </row>
    <row r="323" ht="12.75">
      <c r="F323" s="209"/>
    </row>
    <row r="324" ht="12.75">
      <c r="F324" s="209"/>
    </row>
    <row r="325" ht="12.75">
      <c r="F325" s="209"/>
    </row>
    <row r="326" ht="12.75">
      <c r="F326" s="209"/>
    </row>
    <row r="327" ht="12.75">
      <c r="F327" s="209"/>
    </row>
    <row r="328" ht="12.75">
      <c r="F328" s="209"/>
    </row>
    <row r="329" ht="12.75">
      <c r="F329" s="209"/>
    </row>
    <row r="330" ht="12.75">
      <c r="F330" s="209"/>
    </row>
    <row r="331" ht="12.75">
      <c r="F331" s="209"/>
    </row>
    <row r="332" ht="12.75">
      <c r="F332" s="209"/>
    </row>
    <row r="333" ht="12.75">
      <c r="F333" s="209"/>
    </row>
    <row r="334" ht="12.75">
      <c r="F334" s="209"/>
    </row>
    <row r="335" ht="12.75">
      <c r="F335" s="209"/>
    </row>
    <row r="336" ht="12.75">
      <c r="F336" s="209"/>
    </row>
    <row r="337" ht="12.75">
      <c r="F337" s="209"/>
    </row>
    <row r="338" ht="12.75">
      <c r="F338" s="209"/>
    </row>
  </sheetData>
  <sheetProtection/>
  <autoFilter ref="A1:A338"/>
  <conditionalFormatting sqref="A1:F1">
    <cfRule type="cellIs" priority="1" dxfId="0" operator="lessThan" stopIfTrue="1">
      <formula>0</formula>
    </cfRule>
  </conditionalFormatting>
  <printOptions/>
  <pageMargins left="0.75" right="0.75" top="1" bottom="1" header="0.5" footer="0.5"/>
  <pageSetup fitToHeight="10"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OlyaDav</dc:creator>
  <cp:keywords/>
  <dc:description/>
  <cp:lastModifiedBy>OlyaDav</cp:lastModifiedBy>
  <cp:lastPrinted>2014-12-19T08:25:38Z</cp:lastPrinted>
  <dcterms:created xsi:type="dcterms:W3CDTF">2004-03-24T19:37:04Z</dcterms:created>
  <dcterms:modified xsi:type="dcterms:W3CDTF">2016-01-12T06:52:58Z</dcterms:modified>
  <cp:category/>
  <cp:version/>
  <cp:contentType/>
  <cp:contentStatus/>
</cp:coreProperties>
</file>