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25" windowWidth="13920" windowHeight="4770" tabRatio="892" activeTab="0"/>
  </bookViews>
  <sheets>
    <sheet name="Титул ф.1" sheetId="1" r:id="rId1"/>
    <sheet name="Раздел 1" sheetId="2" r:id="rId2"/>
    <sheet name="Разделы 2, 3, 5" sheetId="3" r:id="rId3"/>
    <sheet name="Раздел 4" sheetId="4" r:id="rId4"/>
    <sheet name="Разделы 6, 7, 8" sheetId="5" r:id="rId5"/>
    <sheet name="Разделы 9, 10, 11, 12" sheetId="6" r:id="rId6"/>
    <sheet name="ФЛК (обязательный)" sheetId="7" r:id="rId7"/>
    <sheet name="ФЛК (информационный)" sheetId="8" r:id="rId8"/>
    <sheet name="Списки" sheetId="9" r:id="rId9"/>
  </sheets>
  <definedNames>
    <definedName name="Коды_отчетных_периодов" localSheetId="8">'Списки'!$D$2:$E$3</definedName>
    <definedName name="Коды_отчетных_периодов">'Списки'!$D$2:$E$3</definedName>
    <definedName name="Коды_судов" localSheetId="8">'Списки'!$A$2:$B$86</definedName>
    <definedName name="Коды_судов">'Списки'!$A$2:$B$500</definedName>
    <definedName name="Наим_отчет_периода" localSheetId="8">'Списки'!$D$2:$D$3</definedName>
    <definedName name="Наим_отчет_периода">'Списки'!$D$2:$D$3</definedName>
    <definedName name="Наим_УСД" localSheetId="8">'Списки'!$A$2:$A$86</definedName>
    <definedName name="Наим_УСД">'Списки'!$A$2:$A$86</definedName>
    <definedName name="_xlnm.Print_Area" localSheetId="1">'Раздел 1'!$A$1:$AC$58</definedName>
    <definedName name="_xlnm.Print_Area" localSheetId="3">'Раздел 4'!$A$1:$G$70</definedName>
    <definedName name="_xlnm.Print_Area" localSheetId="2">'Разделы 2, 3, 5'!$A$1:$L$51</definedName>
    <definedName name="_xlnm.Print_Area" localSheetId="5">'Разделы 9, 10, 11, 12'!$A$1:$M$51</definedName>
    <definedName name="_xlnm.Print_Area" localSheetId="0">'Титул ф.1'!$A$1:$N$36</definedName>
  </definedNames>
  <calcPr fullCalcOnLoad="1"/>
</workbook>
</file>

<file path=xl/sharedStrings.xml><?xml version="1.0" encoding="utf-8"?>
<sst xmlns="http://schemas.openxmlformats.org/spreadsheetml/2006/main" count="2795" uniqueCount="1703">
  <si>
    <t>Ф.F1s разд.11 стл.1 сумма стр.1-5+Ф.F1s разд.11 стл.3 сумма стр.1-5&gt;=Ф.F1s разд.2 стл.1 сумма стр.1-5</t>
  </si>
  <si>
    <t>(r,w,s,g,v) Сумма стр. 1-5 гр.1 + сумма стр. 1-5 гр.3 &gt;= сумме стр. 1-5 гр.1 разд.2</t>
  </si>
  <si>
    <t>Ф.F1s разд.12 стл.1 стр.5&lt;=Ф.F1s разд.12 стл.1 стр.4</t>
  </si>
  <si>
    <t>(r,w,s,g,v) стр.5 по всем графам &lt;= стр.4 по всем графам</t>
  </si>
  <si>
    <t>Ф.F1s разд.12 стл.2 стр.5&lt;=Ф.F1s разд.12 стл.2 стр.4</t>
  </si>
  <si>
    <t>Ф.F1s разд.12 стл.1 стр.3&lt;=Ф.F1s разд.1 стл.8 стр.35</t>
  </si>
  <si>
    <t>(r,w,s,g,v) стр.3 гр.1 &lt;= разд.1 гр.8 стр.35</t>
  </si>
  <si>
    <t>Ф.F1s разд.12 стл.1 сумма стр.1-2&lt;=Ф.F1s разд.1 стл.8 стр.35</t>
  </si>
  <si>
    <t>(r,w,s,g,v) сумма стр. 1-2 гр.1 &lt;= разд.1 гр.8 стр.35</t>
  </si>
  <si>
    <t>Ф.F1s разд.11 стл.2 стр.1&lt;=Ф.F1s разд.11 стл.1 стр.1</t>
  </si>
  <si>
    <t>(r,w,s,g,v) гр.2 стр. 1-5 &lt;= гр.1 стр. 1-5</t>
  </si>
  <si>
    <t>Ф.F1s разд.11 стл.2 стр.2&lt;=Ф.F1s разд.11 стл.1 стр.2</t>
  </si>
  <si>
    <t>Ф.F1s разд.11 стл.2 стр.3&lt;=Ф.F1s разд.11 стл.1 стр.3</t>
  </si>
  <si>
    <t>Ф.F1s разд.11 стл.2 стр.4&lt;=Ф.F1s разд.11 стл.1 стр.4</t>
  </si>
  <si>
    <t>Ф.F1s разд.11 стл.2 стр.5&lt;=Ф.F1s разд.11 стл.1 стр.5</t>
  </si>
  <si>
    <t>Ф.F1s разд.1 стл.11 стр.37&gt;=Ф.F1s разд.1 стл.2 стр.37</t>
  </si>
  <si>
    <t>Ф.F1s разд.1 стл.11 стр.10&gt;=Ф.F1s разд.1 стл.2 стр.10</t>
  </si>
  <si>
    <t>Ф.F1s разд.1 стл.11 стр.33&gt;=Ф.F1s разд.1 стл.2 стр.33</t>
  </si>
  <si>
    <t>Ф.F1s разд.1 стл.11 стр.16&gt;=Ф.F1s разд.1 стл.2 стр.16</t>
  </si>
  <si>
    <t>Ф.F1s разд.1 стл.11 стр.27&gt;=Ф.F1s разд.1 стл.2 стр.27</t>
  </si>
  <si>
    <t>Ф.F1s разд.1 стл.11 стр.47&gt;=Ф.F1s разд.1 стл.2 стр.47</t>
  </si>
  <si>
    <t>Ф.F1s разд.1 стл.11 стр.39&gt;=Ф.F1s разд.1 стл.2 стр.39</t>
  </si>
  <si>
    <t>Ф.F1s разд.1 стл.11 стр.7&gt;=Ф.F1s разд.1 стл.2 стр.7</t>
  </si>
  <si>
    <t>Ф.F1s разд.1 стл.11 стр.36&gt;=Ф.F1s разд.1 стл.2 стр.36</t>
  </si>
  <si>
    <t>Ф.F1s разд.1 стл.11 стр.41&gt;=Ф.F1s разд.1 стл.2 стр.41</t>
  </si>
  <si>
    <t>Ф.F1s разд.1 стл.11 стр.30&gt;=Ф.F1s разд.1 стл.2 стр.30</t>
  </si>
  <si>
    <t>Ф.F1s разд.1 стл.11 стр.13&gt;=Ф.F1s разд.1 стл.2 стр.13</t>
  </si>
  <si>
    <t>Рассмотрено районным судом I инстанции</t>
  </si>
  <si>
    <t>из гр. 1</t>
  </si>
  <si>
    <t xml:space="preserve">применены судом </t>
  </si>
  <si>
    <t>(r,w,s,g,v) Сумма остатка и поступивших дел д.б. равна сумме оконченных дел и остатку на конец отчетного периода</t>
  </si>
  <si>
    <t>(r,w,s,g,v) В разд. 4 стр. 36 гр. 2 должна быть = гр. 4</t>
  </si>
  <si>
    <t>(r,w,s,g,v) В разд. 4 стр. 35 гр. 2 должна быть = гр. 4</t>
  </si>
  <si>
    <t>Ф.F1s разд.1 стл.11 стр.20&gt;=Ф.F1s разд.1 стл.2 стр.20</t>
  </si>
  <si>
    <t>Ф.F1s разд.1 стл.11 стр.14&gt;=Ф.F1s разд.1 стл.2 стр.14</t>
  </si>
  <si>
    <t>Ф.F1s разд.1 стл.11 стр.6&gt;=Ф.F1s разд.1 стл.2 стр.6</t>
  </si>
  <si>
    <t>Ф.F1s разд.1 стл.11 стр.46&gt;=Ф.F1s разд.1 стл.2 стр.46</t>
  </si>
  <si>
    <t>Иные посягательства на жизнь человека</t>
  </si>
  <si>
    <t>106-110</t>
  </si>
  <si>
    <t>Умышленное причинение тяжкого либо средней тяжести вреда здоровью</t>
  </si>
  <si>
    <t>111, 112</t>
  </si>
  <si>
    <t>294-298, 
317-321</t>
  </si>
  <si>
    <t xml:space="preserve">143, 215,
216-219 </t>
  </si>
  <si>
    <t>113, 114, 
117, 118</t>
  </si>
  <si>
    <t xml:space="preserve">прекращено </t>
  </si>
  <si>
    <t>О прекращении, изменении или продлении применения принудительной меры медицинского характера (ст. 445 УПК РФ)</t>
  </si>
  <si>
    <t>О продлении срока содержания под стражей (п. 2 ч. 2 ст. 29 УПК РФ)</t>
  </si>
  <si>
    <t>(r,w,s,g,v) Раздел 1 гр.9 д.б. меньше или равна гр.8 по всем срокам</t>
  </si>
  <si>
    <t xml:space="preserve">(r,w,s,g,v) Сумма стр.7+10+12+14+16+17 приостановленных дел, находящихся от 1,5 мес. и свыше 3 лет д.б.меньше или равна общему числу неоконченных дел   </t>
  </si>
  <si>
    <t>(r,w,s,g,v) Приостановленные д.б. меньше или равны общему числу неоконченных дел</t>
  </si>
  <si>
    <t xml:space="preserve">(r,w,s,g,v) Сумма стр.33-35 Частные определения, постановления по перечисленным вопросам д.б. равна общему числу вынесенных частных поставновлений (определений)            </t>
  </si>
  <si>
    <t xml:space="preserve">(r,w,s,g,v) Сумма стр. 26-32 другие основания прекращения дела д.б. равна общему числу прекращенных дел по другим основаниям </t>
  </si>
  <si>
    <t>(r,w,s,g,v) Взято под стражу судом д.б. меньше, чем общее число осужденных</t>
  </si>
  <si>
    <t>(r,w,s,g,v) Изменена квалификация по лицам по прекращенным делам д.б. меньше или равна общему числу лиц, в отношении кот. дела прекращены</t>
  </si>
  <si>
    <t>(r,w,s,g,v) Изменена квалификация осужденных д.б. меньше или равна общему числу осужденных</t>
  </si>
  <si>
    <t xml:space="preserve">(r,w,s,g,v) Неприостановленные, находящиеся в производстве с мерой пресечения  в виде заключения под стражу д.б. меньше или равны находящимся в производстве свыше 3 мес. до 1 года     </t>
  </si>
  <si>
    <t xml:space="preserve">(r,w,s,g,v) Сумма дел по строкам, оконченных свыше 1,5 месяца и далее, д.б. меньше или равна общему числу оконченных дел </t>
  </si>
  <si>
    <t>(r,w,s,g,v) По всем строкам графа 2 д.б. меньше или равна по всем строкам графе 1</t>
  </si>
  <si>
    <t>Ф.F1s разд.10 стл.8 стр.6&lt;=Ф.F1s разд.10 стл.8 стр.1</t>
  </si>
  <si>
    <t>Ф.F1s разд.10 стл.2 стр.6&lt;=Ф.F1s разд.10 стл.2 стр.1</t>
  </si>
  <si>
    <t>Ф.F1s разд.10 стл.7 стр.6&lt;=Ф.F1s разд.10 стл.7 стр.1</t>
  </si>
  <si>
    <t>Ф.F1s разд.10 стл.1 стр.6&lt;=Ф.F1s разд.10 стл.1 стр.1</t>
  </si>
  <si>
    <t>Ф.F1s разд.10 стл.4 стр.6&lt;=Ф.F1s разд.10 стл.4 стр.1</t>
  </si>
  <si>
    <t>Ф.F1s разд.10 стл.6 стр.1=Ф.F1s разд.10 стл.6 сумма стр.2-5</t>
  </si>
  <si>
    <t>Ф.F1s разд.10 стл.1 стр.1=Ф.F1s разд.10 стл.1 сумма стр.2-5</t>
  </si>
  <si>
    <t>Ф.F1s разд.10 стл.7 стр.1=Ф.F1s разд.10 стл.7 сумма стр.2-5</t>
  </si>
  <si>
    <t>Ф.F1s разд.10 стл.3 стр.1=Ф.F1s разд.10 стл.3 сумма стр.2-5</t>
  </si>
  <si>
    <t>Ф.F1s разд.10 стл.4 стр.1=Ф.F1s разд.10 стл.4 сумма стр.2-5</t>
  </si>
  <si>
    <t>Ф.F1s разд.10 стл.2 стр.1=Ф.F1s разд.10 стл.2 сумма стр.2-5</t>
  </si>
  <si>
    <t>Ф.F1s разд.10 стл.5 стр.1=Ф.F1s разд.10 стл.5 сумма стр.2-5</t>
  </si>
  <si>
    <t>Ф.F1s разд.10 стл.8 стр.1=Ф.F1s разд.10 стл.8 сумма стр.2-5</t>
  </si>
  <si>
    <t>Ф.F1s разд.10 стл.8 стр.6&lt;=Ф.F1s разд.10 стл.7 стр.6</t>
  </si>
  <si>
    <t>Ф.F1s разд.10 стл.8 стр.3&lt;=Ф.F1s разд.10 стл.7 стр.3</t>
  </si>
  <si>
    <t>Ф.F1s разд.10 стл.8 стр.2&lt;=Ф.F1s разд.10 стл.7 стр.2</t>
  </si>
  <si>
    <t>Ф.F1s разд.10 стл.8 стр.5&lt;=Ф.F1s разд.10 стл.7 стр.5</t>
  </si>
  <si>
    <t>Ф.F1s разд.10 стл.8 стр.1&lt;=Ф.F1s разд.10 стл.7 стр.1</t>
  </si>
  <si>
    <t>Ф.F1s разд.10 стл.8 стр.4&lt;=Ф.F1s разд.10 стл.7 стр.4</t>
  </si>
  <si>
    <t>Ф.F1s разд.10 стл.7 стр.2&lt;=Ф.F1s разд.10 стл.1 стр.2</t>
  </si>
  <si>
    <t>Ф.F1s разд.10 стл.7 стр.1&lt;=Ф.F1s разд.10 стл.1 стр.1</t>
  </si>
  <si>
    <t>Ф.F1s разд.10 стл.7 стр.4&lt;=Ф.F1s разд.10 стл.1 стр.4</t>
  </si>
  <si>
    <t>Ф.F1s разд.10 стл.7 стр.5&lt;=Ф.F1s разд.10 стл.1 стр.5</t>
  </si>
  <si>
    <t>Ф.F1s разд.10 стл.7 стр.3&lt;=Ф.F1s разд.10 стл.1 стр.3</t>
  </si>
  <si>
    <t>Ф.F1s разд.10 стл.7 стр.6&lt;=Ф.F1s разд.10 стл.1 стр.6</t>
  </si>
  <si>
    <t>Ф.F1s разд.10 стл.6 стр.6&lt;=Ф.F1s разд.10 стл.5 стр.6</t>
  </si>
  <si>
    <t>Ф.F1s разд.10 стл.6 стр.3&lt;=Ф.F1s разд.10 стл.5 стр.3</t>
  </si>
  <si>
    <t>Ф.F1s разд.10 стл.6 стр.4&lt;=Ф.F1s разд.10 стл.5 стр.4</t>
  </si>
  <si>
    <t>Ф.F1s разд.10 стл.6 стр.1&lt;=Ф.F1s разд.10 стл.5 стр.1</t>
  </si>
  <si>
    <t>Ф.F1s разд.10 стл.6 стр.2&lt;=Ф.F1s разд.10 стл.5 стр.2</t>
  </si>
  <si>
    <t>Ф.F1s разд.10 стл.6 стр.5&lt;=Ф.F1s разд.10 стл.5 стр.5</t>
  </si>
  <si>
    <t>Ф.F1s разд.10 стл.1 стр.2&gt;=Ф.F1s разд.10 стл.5 стр.2</t>
  </si>
  <si>
    <t>Ф.F1s разд.10 стл.1 стр.5&gt;=Ф.F1s разд.10 стл.5 стр.5</t>
  </si>
  <si>
    <t>Ф.F1s разд.10 стл.1 стр.3&gt;=Ф.F1s разд.10 стл.5 стр.3</t>
  </si>
  <si>
    <t>Председатель Ульяновского областного суда  Н.П. Лысякова</t>
  </si>
  <si>
    <t>Начальник отдела   О.И. Давыдова</t>
  </si>
  <si>
    <t>(8422) 33-12-59</t>
  </si>
  <si>
    <t>12.01.2012 г.</t>
  </si>
  <si>
    <t>Ф.f1s разд.1 стл.14 стр.33=0</t>
  </si>
  <si>
    <t>Ф.f1s разд.1 стл.18 стр.33=0</t>
  </si>
  <si>
    <t>Ф.f1s разд.1 стл.21 стр.33=0</t>
  </si>
  <si>
    <t>Ф.f1s разд.1 стл.15 стр.33=0</t>
  </si>
  <si>
    <t>Ф.f1s разд.1 стл.24 стр.33=0</t>
  </si>
  <si>
    <t>Ф.f1s разд.1 стл.20 стр.33=0</t>
  </si>
  <si>
    <t>Ф.f1s разд.1 стл.12 стр.33=0</t>
  </si>
  <si>
    <t>Ф.f1s разд.1 стл.23 стр.33=0</t>
  </si>
  <si>
    <t>Ф.f1s разд.1 стл.22 стр.37=0</t>
  </si>
  <si>
    <t>Ф.f1s разд.1 стл.5 стр.37=0</t>
  </si>
  <si>
    <t>Ф.f1s разд.1 стл.8 стр.37=0</t>
  </si>
  <si>
    <t>Ф.f1s разд.1 стл.23 стр.37=0</t>
  </si>
  <si>
    <t>Ф.f1s разд.1 стл.16 стр.37=0</t>
  </si>
  <si>
    <t>Ф.f1s разд.1 стл.19 стр.37=0</t>
  </si>
  <si>
    <t>Ф.f1s разд.1 стл.2 стр.37=0</t>
  </si>
  <si>
    <t>Ф.f1s разд.1 стл.17 стр.37=0</t>
  </si>
  <si>
    <t>Ф.f1s разд.1 стл.11 стр.37=0</t>
  </si>
  <si>
    <t>Ф.f1s разд.1 стл.3 стр.37=0</t>
  </si>
  <si>
    <t>Ф.f1s разд.1 стл.14 стр.37=0</t>
  </si>
  <si>
    <t>Ф.f1s разд.1 стл.20 стр.37=0</t>
  </si>
  <si>
    <t>Ф.f1s разд.1 стл.10 стр.37=0</t>
  </si>
  <si>
    <t>Ф.f1s разд.1 стл.1 стр.37=0</t>
  </si>
  <si>
    <t>Ф.f1s разд.1 стл.24 стр.37=0</t>
  </si>
  <si>
    <t>Ф.f1s разд.1 стл.4 стр.37=0</t>
  </si>
  <si>
    <t>Ф.f1s разд.1 стл.7 стр.37=0</t>
  </si>
  <si>
    <t>Ф.f1s разд.1 стл.13 стр.37=0</t>
  </si>
  <si>
    <t>Ф.f1s разд.1 стл.21 стр.37=0</t>
  </si>
  <si>
    <t>Ф.f1s разд.1 стл.6 стр.37=0</t>
  </si>
  <si>
    <t>Ф.f1s разд.1 стл.12 стр.37=0</t>
  </si>
  <si>
    <t>Ф.f1s разд.1 стл.15 стр.37=0</t>
  </si>
  <si>
    <t>Ф.f1s разд.1 стл.9 стр.37=0</t>
  </si>
  <si>
    <t>Ф.f1s разд.1 стл.18 стр.37=0</t>
  </si>
  <si>
    <t>Ф.f1s разд.1 стл.17 стр.38=0</t>
  </si>
  <si>
    <t>Ф.f1s разд.1 стл.2 стр.38=0</t>
  </si>
  <si>
    <t>Ф.f1s разд.1 стл.11 стр.38=0</t>
  </si>
  <si>
    <t>Ф.f1s разд.1 стл.8 стр.38=0</t>
  </si>
  <si>
    <t>Ф.f1s разд.1 стл.14 стр.38=0</t>
  </si>
  <si>
    <t>Ф.f1s разд.1 стл.5 стр.38=0</t>
  </si>
  <si>
    <t>Ф.f1s разд.1 стл.12 стр.38=0</t>
  </si>
  <si>
    <t>Ф.f1s разд.1 стл.20 стр.38=0</t>
  </si>
  <si>
    <t>Ф.f1s разд.1 стл.6 стр.38=0</t>
  </si>
  <si>
    <t>Ф.f1s разд.1 стл.3 стр.38=0</t>
  </si>
  <si>
    <t>Ф.f1s разд.1 стл.23 стр.38=0</t>
  </si>
  <si>
    <t>Ф.f1s разд.1 стл.9 стр.38=0</t>
  </si>
  <si>
    <t>Ф.f1s разд.1 стл.19 стр.38=0</t>
  </si>
  <si>
    <t>Ф.f1s разд.1 стл.13 стр.38=0</t>
  </si>
  <si>
    <t>Ф.f1s разд.1 стл.22 стр.38=0</t>
  </si>
  <si>
    <t>Ф.f1s разд.1 стл.7 стр.38=0</t>
  </si>
  <si>
    <t>Ф.f1s разд.1 стл.10 стр.38=0</t>
  </si>
  <si>
    <t>Ф.f1s разд.1 стл.16 стр.38=0</t>
  </si>
  <si>
    <t>Ф.f1s разд.1 стл.24 стр.38=0</t>
  </si>
  <si>
    <t>Ф.f1s разд.1 стл.1 стр.38=0</t>
  </si>
  <si>
    <t>Ф.f1s разд.1 стл.18 стр.38=0</t>
  </si>
  <si>
    <t>Ф.f1s разд.1 стл.15 стр.38=0</t>
  </si>
  <si>
    <t>Ф.f1s разд.1 стл.4 стр.38=0</t>
  </si>
  <si>
    <t>Ф.f1s разд.1 стл.21 стр.38=0</t>
  </si>
  <si>
    <t>Ф.f1s разд.1 стл.5 стр.42=0</t>
  </si>
  <si>
    <t>Ф.f1s разд.1 стл.16 стр.42=0</t>
  </si>
  <si>
    <t>Ф.f1s разд.1 стл.24 стр.44=0</t>
  </si>
  <si>
    <t>Ф.f1s разд.1 стл.21 стр.44=0</t>
  </si>
  <si>
    <t>Ф.f1s разд.1 стл.23 стр.44=0</t>
  </si>
  <si>
    <t>Ф.f1s разд.1 стл.20 стр.44=0</t>
  </si>
  <si>
    <t>Ф.F1s разд.6 стл.4 стр.5&lt;=Ф.F1s разд.6 стл.3 стр.5</t>
  </si>
  <si>
    <t>Ф.F1s разд.6 стл.4 стр.2&lt;=Ф.F1s разд.6 стл.3 стр.2</t>
  </si>
  <si>
    <t>Ф.F1s разд.6 стл.4 стр.1&lt;=Ф.F1s разд.6 стл.3 стр.1</t>
  </si>
  <si>
    <t>Ф.F1s разд.6 стл.4 стр.7&lt;=Ф.F1s разд.6 стл.3 стр.7</t>
  </si>
  <si>
    <t>Ф.F1s разд.6 стл.4 стр.4&lt;=Ф.F1s разд.6 стл.3 стр.4</t>
  </si>
  <si>
    <t>Ф.F1s разд.6 сумма стл.1-2 стр.1=Ф.F1s разд.6 стл.3 стр.1+Ф.F1s разд.6 стл.7 стр.1</t>
  </si>
  <si>
    <t>Ф.F1s разд.6 сумма стл.1-2 стр.7=Ф.F1s разд.6 стл.3 стр.7+Ф.F1s разд.6 стл.7 стр.7</t>
  </si>
  <si>
    <t>Ф.F1s разд.6 сумма стл.1-2 стр.2=Ф.F1s разд.6 стл.3 стр.2+Ф.F1s разд.6 стл.7 стр.2</t>
  </si>
  <si>
    <t>Ф.F1s разд.6 сумма стл.1-2 стр.5=Ф.F1s разд.6 стл.3 стр.5+Ф.F1s разд.6 стл.7 стр.5</t>
  </si>
  <si>
    <t>Ф.F1s разд.6 сумма стл.1-2 стр.8=Ф.F1s разд.6 стл.3 стр.8+Ф.F1s разд.6 стл.7 стр.8</t>
  </si>
  <si>
    <t>Ф.F1s разд.6 сумма стл.1-2 стр.4=Ф.F1s разд.6 стл.3 стр.4+Ф.F1s разд.6 стл.7 стр.4</t>
  </si>
  <si>
    <t>Ф.F1s разд.6 сумма стл.1-2 стр.9=Ф.F1s разд.6 стл.3 стр.9+Ф.F1s разд.6 стл.7 стр.9</t>
  </si>
  <si>
    <t>Ф.F1s разд.6 сумма стл.1-2 стр.3=Ф.F1s разд.6 стл.3 стр.3+Ф.F1s разд.6 стл.7 стр.3</t>
  </si>
  <si>
    <t>Ф.F1s разд.6 сумма стл.1-2 стр.6=Ф.F1s разд.6 стл.3 стр.6+Ф.F1s разд.6 стл.7 стр.6</t>
  </si>
  <si>
    <t>Ф.F1s разд.3 стл.1 стр.30&lt;=Ф.F1s разд.3 стл.1 стр.29</t>
  </si>
  <si>
    <t>Ф.F1s разд.3 стл.2 стр.30&lt;=Ф.F1s разд.3 стл.2 стр.29</t>
  </si>
  <si>
    <t>Ф.F1s разд.1 стл.19 стр.9&lt;=Ф.F1s разд.1 сумма стл.3-4 стр.9</t>
  </si>
  <si>
    <t>Ф.F1s разд.1 стл.19 стр.3&lt;=Ф.F1s разд.1 сумма стл.3-4 стр.3</t>
  </si>
  <si>
    <t>Ф.F1s разд.1 стл.19 стр.23&lt;=Ф.F1s разд.1 сумма стл.3-4 стр.23</t>
  </si>
  <si>
    <t>Ф.F1s разд.1 стл.19 стр.40&lt;=Ф.F1s разд.1 сумма стл.3-4 стр.40</t>
  </si>
  <si>
    <t>Ф.F1s разд.1 стл.19 стр.17&lt;=Ф.F1s разд.1 сумма стл.3-4 стр.17</t>
  </si>
  <si>
    <t>Ф.F1s разд.1 стл.19 стр.6&lt;=Ф.F1s разд.1 сумма стл.3-4 стр.6</t>
  </si>
  <si>
    <t>Ф.F1s разд.1 стл.19 стр.29&lt;=Ф.F1s разд.1 сумма стл.3-4 стр.29</t>
  </si>
  <si>
    <t>Ф.F1s разд.1 стл.19 стр.20&lt;=Ф.F1s разд.1 сумма стл.3-4 стр.20</t>
  </si>
  <si>
    <t>Ф.F1s разд.1 стл.19 стр.37&lt;=Ф.F1s разд.1 сумма стл.3-4 стр.37</t>
  </si>
  <si>
    <t>Ф.F1s разд.1 стл.19 стр.26&lt;=Ф.F1s разд.1 сумма стл.3-4 стр.26</t>
  </si>
  <si>
    <t>Ф.F1s разд.1 стл.19 стр.43&lt;=Ф.F1s разд.1 сумма стл.3-4 стр.43</t>
  </si>
  <si>
    <t>Ф.F1s разд.1 стл.19 стр.8&lt;=Ф.F1s разд.1 сумма стл.3-4 стр.8</t>
  </si>
  <si>
    <t>Ф.F1s разд.1 стл.19 стр.31&lt;=Ф.F1s разд.1 сумма стл.3-4 стр.31</t>
  </si>
  <si>
    <t>Ф.f1s разд.1 стл.9 стр.33=0</t>
  </si>
  <si>
    <t>Ф.f1s разд.1 стл.6 стр.33=0</t>
  </si>
  <si>
    <t>Ф.f1s разд.1 стл.5 стр.40=0</t>
  </si>
  <si>
    <t>Ф.f1s разд.1 стл.13 стр.40=0</t>
  </si>
  <si>
    <t>Ф.f1s разд.1 стл.16 стр.40=0</t>
  </si>
  <si>
    <t>Ф.f1s разд.1 стл.21 стр.42=0</t>
  </si>
  <si>
    <t>Ф.f1s разд.1 стл.23 стр.42=0</t>
  </si>
  <si>
    <t>Ф.f1s разд.1 стл.20 стр.42=0</t>
  </si>
  <si>
    <t>Ф.f1s разд.1 стл.24 стр.42=0</t>
  </si>
  <si>
    <t>Ф.f1s разд.1 стл.22 стр.42=0</t>
  </si>
  <si>
    <t>Ф.f1s разд.1 стл.19 стр.42=0</t>
  </si>
  <si>
    <t>Ф.f1s разд.1 стл.5 стр.43=0</t>
  </si>
  <si>
    <t>Ф.f1s разд.1 стл.16 стр.43=0</t>
  </si>
  <si>
    <t>Ф.f1s разд.1 стл.21 стр.43=0</t>
  </si>
  <si>
    <t>Ф.f1s разд.1 стл.24 стр.43=0</t>
  </si>
  <si>
    <t>Ф.f1s разд.1 стл.20 стр.43=0</t>
  </si>
  <si>
    <t>Ф.f1s разд.1 стл.22 стр.43=0</t>
  </si>
  <si>
    <t>Ф.f1s разд.1 стл.19 стр.43=0</t>
  </si>
  <si>
    <t>Ф.f1s разд.1 стл.23 стр.43=0</t>
  </si>
  <si>
    <t>Ф.f1s разд.3 стл.2 стр.1=0</t>
  </si>
  <si>
    <t>Ф.f1s разд.3 стл.2 стр.2=0</t>
  </si>
  <si>
    <t>Ф.f1s разд.3 стл.1 стр.13=0</t>
  </si>
  <si>
    <t>Ф.f1s разд.3 стл.2 стр.13=0</t>
  </si>
  <si>
    <t>Ф.f1s разд.3 стл.2 стр.19=0</t>
  </si>
  <si>
    <t>Ф.f1s разд.4 стл.3 стр.18=0</t>
  </si>
  <si>
    <t>Ф.f1s разд.4 стл.4 стр.18=0</t>
  </si>
  <si>
    <t>Ф.f1s разд.4 стл.1 стр.18=0</t>
  </si>
  <si>
    <t>Ф.f1s разд.4 стл.2 стр.18=0</t>
  </si>
  <si>
    <t>Ф.f1s разд.4 стл.2 стр.19=0</t>
  </si>
  <si>
    <t>Ф.f1s разд.4 стл.3 стр.19=0</t>
  </si>
  <si>
    <t>Ф.f1s разд.4 стл.1 стр.19=0</t>
  </si>
  <si>
    <t>Ф.f1s разд.4 стл.4 стр.19=0</t>
  </si>
  <si>
    <t>Ф.f1s разд.4 стл.4 стр.31=0</t>
  </si>
  <si>
    <t>Ф.f1s разд.4 стл.4 стр.33=0</t>
  </si>
  <si>
    <t>Ф.f1s разд.4 стл.4 стр.34=0</t>
  </si>
  <si>
    <t>Ф.f1s разд.4 стл.3 стр.37=0</t>
  </si>
  <si>
    <t>Ф.f1s разд.4 стл.2 стр.37=0</t>
  </si>
  <si>
    <t>Ф.f1s разд.4 стл.1 стр.37=0</t>
  </si>
  <si>
    <t>Ф.f1s разд.4 стл.4 стр.37=0</t>
  </si>
  <si>
    <t>Ф.f1s разд.4 стл.3 стр.38=0</t>
  </si>
  <si>
    <t>Ф.f1s разд.4 стл.2 стр.38=0</t>
  </si>
  <si>
    <t>Ф.f1s разд.4 стл.4 стр.38=0</t>
  </si>
  <si>
    <t>Ф.f1s разд.4 стл.1 стр.38=0</t>
  </si>
  <si>
    <t>Ф.f1s разд.4 стл.4 стр.51=0</t>
  </si>
  <si>
    <t>Ф.f1s разд.9 стл.6 стр.5=0</t>
  </si>
  <si>
    <t>Ф.f1s разд.9 стл.3 стр.3=0</t>
  </si>
  <si>
    <t>Ф.f1s разд.9 стл.9 стр.7=0</t>
  </si>
  <si>
    <t>Ф.f1s разд.9 стл.10 стр.6=0</t>
  </si>
  <si>
    <t>Ф.f1s разд.9 стл.4 стр.2=0</t>
  </si>
  <si>
    <t>Ф.f1s разд.9 стл.7 стр.4=0</t>
  </si>
  <si>
    <t>Ф.f1s разд.9 стл.7 стр.7=0</t>
  </si>
  <si>
    <t>Ф.f1s разд.9 стл.2 стр.2=0</t>
  </si>
  <si>
    <t>Ф.f1s разд.9 стл.6 стр.2=0</t>
  </si>
  <si>
    <t>Ф.f1s разд.9 стл.9 стр.4=0</t>
  </si>
  <si>
    <t>Ф.f1s разд.9 стл.8 стр.3=0</t>
  </si>
  <si>
    <t>Ф.f1s разд.9 стл.3 стр.1=0</t>
  </si>
  <si>
    <t>Ф.f1s разд.9 стл.6 стр.3=0</t>
  </si>
  <si>
    <t>Ф.f1s разд.9 стл.9 стр.5=0</t>
  </si>
  <si>
    <t>Ф.f1s разд.9 стл.1 стр.6=0</t>
  </si>
  <si>
    <t>Ф.f1s разд.9 стл.5 стр.1=0</t>
  </si>
  <si>
    <t>Ф.f1s разд.9 стл.4 стр.5=0</t>
  </si>
  <si>
    <t>Ф.f1s разд.9 стл.1 стр.3=0</t>
  </si>
  <si>
    <t>Ф.f1s разд.9 стл.3 стр.6=0</t>
  </si>
  <si>
    <t>Ф.F1s разд.1 стл.19 стр.44&lt;=Ф.F1s разд.1 сумма стл.3-4 стр.44</t>
  </si>
  <si>
    <t>Ф.F1s разд.1 стл.19 стр.15&lt;=Ф.F1s разд.1 сумма стл.3-4 стр.15</t>
  </si>
  <si>
    <t>Ф.F1s разд.1 стл.19 стр.38&lt;=Ф.F1s разд.1 сумма стл.3-4 стр.38</t>
  </si>
  <si>
    <t>Ф.F1s разд.1 стл.19 стр.24&lt;=Ф.F1s разд.1 сумма стл.3-4 стр.24</t>
  </si>
  <si>
    <t>Ф.F1s разд.1 стл.19 стр.1&lt;=Ф.F1s разд.1 сумма стл.3-4 стр.1</t>
  </si>
  <si>
    <t>Ф.F1s разд.1 стл.19 стр.18&lt;=Ф.F1s разд.1 сумма стл.3-4 стр.18</t>
  </si>
  <si>
    <t>Ф.F1s разд.1 стл.19 стр.32&lt;=Ф.F1s разд.1 сумма стл.3-4 стр.32</t>
  </si>
  <si>
    <t>Ф.F1s разд.1 стл.19 стр.41&lt;=Ф.F1s разд.1 сумма стл.3-4 стр.41</t>
  </si>
  <si>
    <t>Ф.F1s разд.1 стл.19 стр.46&lt;=Ф.F1s разд.1 сумма стл.3-4 стр.46</t>
  </si>
  <si>
    <t>Ф.F1s разд.1 стл.9 стр.25&lt;=Ф.F1s разд.1 стл.8 стр.25</t>
  </si>
  <si>
    <t>Ф.F1s разд.1 стл.9 стр.19&lt;=Ф.F1s разд.1 стл.8 стр.19</t>
  </si>
  <si>
    <t>Ф.F1s разд.1 стл.9 стр.5&lt;=Ф.F1s разд.1 стл.8 стр.5</t>
  </si>
  <si>
    <t>Ф.F1s разд.1 стл.9 стр.22&lt;=Ф.F1s разд.1 стл.8 стр.22</t>
  </si>
  <si>
    <t>Ф.F1s разд.1 стл.9 стр.39&lt;=Ф.F1s разд.1 стл.8 стр.39</t>
  </si>
  <si>
    <t>Ф.F1s разд.1 стл.9 стр.31&lt;=Ф.F1s разд.1 стл.8 стр.31</t>
  </si>
  <si>
    <t>Ф.F1s разд.1 стл.9 стр.16&lt;=Ф.F1s разд.1 стл.8 стр.16</t>
  </si>
  <si>
    <t>Ф.F1s разд.1 стл.9 стр.45&lt;=Ф.F1s разд.1 стл.8 стр.45</t>
  </si>
  <si>
    <t>Ф.F1s разд.1 стл.9 стр.8&lt;=Ф.F1s разд.1 стл.8 стр.8</t>
  </si>
  <si>
    <t>Ф.F1s разд.1 стл.9 стр.28&lt;=Ф.F1s разд.1 стл.8 стр.28</t>
  </si>
  <si>
    <t>Ф.F1s разд.1 стл.9 стр.2&lt;=Ф.F1s разд.1 стл.8 стр.2</t>
  </si>
  <si>
    <t>Ф.F1s разд.1 стл.9 стр.42&lt;=Ф.F1s разд.1 стл.8 стр.42</t>
  </si>
  <si>
    <t>Ф.F1s разд.1 стл.9 стр.37&lt;=Ф.F1s разд.1 стл.8 стр.37</t>
  </si>
  <si>
    <t>Ф.F1s разд.1 стл.9 стр.23&lt;=Ф.F1s разд.1 стл.8 стр.23</t>
  </si>
  <si>
    <t>Ф.F1s разд.1 стл.9 стр.34&lt;=Ф.F1s разд.1 стл.8 стр.34</t>
  </si>
  <si>
    <t>Ф.F1s разд.1 стл.9 стр.43&lt;=Ф.F1s разд.1 стл.8 стр.43</t>
  </si>
  <si>
    <t>Ф.F1s разд.1 стл.9 стр.17&lt;=Ф.F1s разд.1 стл.8 стр.17</t>
  </si>
  <si>
    <t>Ф.F1s разд.1 стл.9 стр.14&lt;=Ф.F1s разд.1 стл.8 стр.14</t>
  </si>
  <si>
    <t>Ф.F1s разд.1 стл.9 стр.46&lt;=Ф.F1s разд.1 стл.8 стр.46</t>
  </si>
  <si>
    <t>Ф.F1s разд.1 стл.9 стр.26&lt;=Ф.F1s разд.1 стл.8 стр.26</t>
  </si>
  <si>
    <t>Ф.F1s разд.6 стл.7 сумма стр.1-7=Ф.F1s разд.6 стл.7 стр.8</t>
  </si>
  <si>
    <t>Ф.F1s разд.6 стл.3 сумма стр.1-7=Ф.F1s разд.6 стл.3 стр.8</t>
  </si>
  <si>
    <t>Ф.F1s разд.6 стл.6 сумма стр.1-7=Ф.F1s разд.6 стл.6 стр.8</t>
  </si>
  <si>
    <t>Ф.F1s разд.1 стл.8 сумма стр.44-47=Ф.F1s разд.1 стл.8 стр.35</t>
  </si>
  <si>
    <t>Ф.F1s разд.1 стл.2 сумма стр.44-47=Ф.F1s разд.1 стл.2 стр.35</t>
  </si>
  <si>
    <t>Ф.F1s разд.1 стл.11 сумма стр.44-47=Ф.F1s разд.1 стл.11 стр.35</t>
  </si>
  <si>
    <t>Ф.F1s разд.1 стл.14 сумма стр.44-47=Ф.F1s разд.1 стл.14 стр.35</t>
  </si>
  <si>
    <t>Ф.F1s разд.1 стл.22 сумма стр.44-47=Ф.F1s разд.1 стл.22 стр.35</t>
  </si>
  <si>
    <t>Ф.F1s разд.1 стл.5 сумма стр.44-47=Ф.F1s разд.1 стл.5 стр.35</t>
  </si>
  <si>
    <t>Ф.F1s разд.1 стл.9 сумма стр.44-47=Ф.F1s разд.1 стл.9 стр.35</t>
  </si>
  <si>
    <t>Ф.F1s разд.1 стл.3 сумма стр.44-47=Ф.F1s разд.1 стл.3 стр.35</t>
  </si>
  <si>
    <t>Ф.F1s разд.1 стл.17 сумма стр.44-47=Ф.F1s разд.1 стл.17 стр.35</t>
  </si>
  <si>
    <t>Ф.F1s разд.1 стл.20 сумма стр.44-47=Ф.F1s разд.1 стл.20 стр.35</t>
  </si>
  <si>
    <t>Ф.F1s разд.1 стл.23 сумма стр.44-47=Ф.F1s разд.1 стл.23 стр.35</t>
  </si>
  <si>
    <t>Ф.F1s разд.1 стл.6 сумма стр.44-47=Ф.F1s разд.1 стл.6 стр.35</t>
  </si>
  <si>
    <t>Ф.F1s разд.1 стл.7 сумма стр.44-47=Ф.F1s разд.1 стл.7 стр.35</t>
  </si>
  <si>
    <t>Ф.F1s разд.1 стл.1 сумма стр.44-47=Ф.F1s разд.1 стл.1 стр.35</t>
  </si>
  <si>
    <t>Ф.F1s разд.1 стл.24 сумма стр.44-47=Ф.F1s разд.1 стл.24 стр.35</t>
  </si>
  <si>
    <t>Ф.F1s разд.1 стл.18 сумма стр.44-47=Ф.F1s разд.1 стл.18 стр.35</t>
  </si>
  <si>
    <t>Ф.F1s разд.1 стл.21 сумма стр.44-47=Ф.F1s разд.1 стл.21 стр.35</t>
  </si>
  <si>
    <t>Ф.F1s разд.1 стл.4 сумма стр.44-47=Ф.F1s разд.1 стл.4 стр.35</t>
  </si>
  <si>
    <t>Ф.F1s разд.1 стл.12 сумма стр.44-47=Ф.F1s разд.1 стл.12 стр.35</t>
  </si>
  <si>
    <t>Ф.F1s разд.1 сумма стл.1-2 стр.33=Ф.F1s разд.1 стл.8 стр.33+Ф.F1s разд.1 стл.10 стр.33</t>
  </si>
  <si>
    <t>Ф.F1s разд.1 сумма стл.1-2 стр.39=Ф.F1s разд.1 стл.8 стр.39+Ф.F1s разд.1 стл.10 стр.39</t>
  </si>
  <si>
    <t>Ф.F1s разд.1 сумма стл.1-2 стр.42=Ф.F1s разд.1 стл.8 стр.42+Ф.F1s разд.1 стл.10 стр.42</t>
  </si>
  <si>
    <t>Ф.F1s разд.1 сумма стл.1-2 стр.25=Ф.F1s разд.1 стл.8 стр.25+Ф.F1s разд.1 стл.10 стр.25</t>
  </si>
  <si>
    <t>Ф.F1s разд.1 сумма стл.1-2 стр.2=Ф.F1s разд.1 стл.8 стр.2+Ф.F1s разд.1 стл.10 стр.2</t>
  </si>
  <si>
    <t>Ф.F1s разд.1 сумма стл.1-2 стр.19=Ф.F1s разд.1 стл.8 стр.19+Ф.F1s разд.1 стл.10 стр.19</t>
  </si>
  <si>
    <t>Ф.F1s разд.1 сумма стл.1-2 стр.27=Ф.F1s разд.1 стл.8 стр.27+Ф.F1s разд.1 стл.10 стр.27</t>
  </si>
  <si>
    <t>Ф.F1s разд.1 сумма стл.1-2 стр.36=Ф.F1s разд.1 стл.8 стр.36+Ф.F1s разд.1 стл.10 стр.36</t>
  </si>
  <si>
    <t>Ф.F1s разд.1 сумма стл.1-2 стр.13=Ф.F1s разд.1 стл.8 стр.13+Ф.F1s разд.1 стл.10 стр.13</t>
  </si>
  <si>
    <t>Ф.F1s разд.1 сумма стл.1-2 стр.5=Ф.F1s разд.1 стл.8 стр.5+Ф.F1s разд.1 стл.10 стр.5</t>
  </si>
  <si>
    <t>Ф.F1s разд.1 сумма стл.1-2 стр.22=Ф.F1s разд.1 стл.8 стр.22+Ф.F1s разд.1 стл.10 стр.22</t>
  </si>
  <si>
    <t>Ф.F1s разд.1 сумма стл.1-2 стр.45=Ф.F1s разд.1 стл.8 стр.45+Ф.F1s разд.1 стл.10 стр.45</t>
  </si>
  <si>
    <t>Ф.F1s разд.1 сумма стл.1-2 стр.16=Ф.F1s разд.1 стл.8 стр.16+Ф.F1s разд.1 стл.10 стр.16</t>
  </si>
  <si>
    <t>Ф.F1s разд.1 сумма стл.1-2 стр.41=Ф.F1s разд.1 стл.8 стр.41+Ф.F1s разд.1 стл.10 стр.41</t>
  </si>
  <si>
    <t>Ф.F1s разд.1 сумма стл.1-2 стр.18=Ф.F1s разд.1 стл.8 стр.18+Ф.F1s разд.1 стл.10 стр.18</t>
  </si>
  <si>
    <t>Ф.F1s разд.1 сумма стл.1-2 стр.4=Ф.F1s разд.1 стл.8 стр.4+Ф.F1s разд.1 стл.10 стр.4</t>
  </si>
  <si>
    <t>подтверждаю, по уголовному делу 2-8/11 лицо осуждено к реальному лишению свободы, но исполнение наказания отсрочено до достижения ребенком 14 летнего возраста</t>
  </si>
  <si>
    <t>432000, г. Ульяновск, ул. Железной Дивизии, д. 21-А-12</t>
  </si>
  <si>
    <t>Судебный департамент при Верховном Суде РФ</t>
  </si>
  <si>
    <t>107996, г. Москва, ул. Гиляровского, д. 31, корп.2, И-90, ГСП-6</t>
  </si>
  <si>
    <t>(r,w,s,g,v) сумма строк 44-47 по всем графам д.б. равна строке 35 по всем графам</t>
  </si>
  <si>
    <t>(r,w,s,g,v) Количество подстражных по разделам 1 и 2 должно быть равно количеству осужденных к лишению свободы р.3 (вв. для контроля заполнения показателей)</t>
  </si>
  <si>
    <t>(r,w,s,g,v) Раздел 7 по всем графам д.б. меньше раздела 1 стр.35 гр.8</t>
  </si>
  <si>
    <t>(r,w,s,g,v) Раздел 1.Сумма гр.1+2 стр.39-43 д.б.равна сумме гр.8+10 стр.39-43</t>
  </si>
  <si>
    <t>(r,w,s,g,v) Стр. 36 раздела 2 должна быть меньше гр. 18 стр. 35 раздела 1</t>
  </si>
  <si>
    <t>(r,w,s,g,v) По всем строкам графа 2 д.б. меньше или равна графе 1</t>
  </si>
  <si>
    <t xml:space="preserve">(r,w,s,g,v) Направлены могут быть в специальные воспитальные учреждения закрытого типа только несовершеннолетних, поэтому графа 1 д.б. равна графе 2 </t>
  </si>
  <si>
    <t>Наименование суда</t>
  </si>
  <si>
    <t>Верховный суд Республики Адыгея</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</si>
  <si>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</si>
  <si>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</si>
  <si>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</si>
  <si>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</si>
  <si>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Республики Карелия</t>
  </si>
  <si>
    <t>Верховный суд Республики Калмыкия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</si>
  <si>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</si>
  <si>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</si>
  <si>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</si>
  <si>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</si>
  <si>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</si>
  <si>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</si>
  <si>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Ф.F1s разд.1 стл.20 стр.35=Ф.F1s разд.1 стл.20 стр.40</t>
  </si>
  <si>
    <t>(r,w,s,g,v) Раздел 1 (показатели по особому порядку судебного разбирательства д.б. равны по итоговой строке и строке особого порядка)</t>
  </si>
  <si>
    <t>Ф.F1s разд.1 стл.23 стр.35=Ф.F1s разд.1 стл.23 стр.40</t>
  </si>
  <si>
    <t>Ф.F1s разд.1 стл.21 стр.35=Ф.F1s разд.1 стл.21 стр.40</t>
  </si>
  <si>
    <t>Ф.F1s разд.1 стл.24 стр.35=Ф.F1s разд.1 стл.24 стр.40</t>
  </si>
  <si>
    <t>Ф.F1s разд.1 стл.22 стр.35=Ф.F1s разд.1 стл.22 стр.40</t>
  </si>
  <si>
    <t>Ф.F1s разд.1 стл.19 стр.35=Ф.F1s разд.1 стл.19 стр.40</t>
  </si>
  <si>
    <t>Ф.F1s разд.1 стл.21 стр.40+Ф.F1s разд.1 стл.24 стр.40=Ф.F1s разд.1 сумма стл.14-15 стр.40</t>
  </si>
  <si>
    <t>(r,w,s,g,v) Раздел 1 по стр.40 сумма гр.21,24 д.б. равна сумме гр.14,15 (число лиц, по кот. прекр. дела по стр.40 особый пор. д.б. равны сумме лиц по прекр. делам по основаниям особого порядка)</t>
  </si>
  <si>
    <t>Ф.F1s разд.1 стл.20 стр.40+Ф.F1s разд.1 стл.23 стр.40=Ф.F1s разд.1 стл.12 стр.40</t>
  </si>
  <si>
    <t>(r,w,s,g,v) Раздел 1 по стр.40 сумма гр.20,23 д.б. равна гр.12 (число осуж. по стр.40 особый порядок д.б. равны сумме осуж. по основаниям особого порядка)</t>
  </si>
  <si>
    <t>Ф.F1s разд.1 стл.19 стр.40+Ф.F1s разд.1 стл.22 стр.40=Ф.F1s разд.1 сумма стл.3-4 стр.40</t>
  </si>
  <si>
    <t>(r,w,s,g,v) Раздел 1 по стр.40 сумма гр.19,22 д.б. равна сумме гр.3,4 (дела с особым порядком должны иметь результат с приговором или прекращением дела)</t>
  </si>
  <si>
    <t>Примечание</t>
  </si>
  <si>
    <t>возвраще-
но про-курору для устра-нения недостатков в порядке 
ст. 237  
УПК РФ</t>
  </si>
  <si>
    <r>
      <t>Раздел 12. Состав участников судебного разбирательства</t>
    </r>
    <r>
      <rPr>
        <b/>
        <sz val="12"/>
        <color indexed="8"/>
        <rFont val="Times New Roman"/>
        <family val="1"/>
      </rPr>
      <t xml:space="preserve">
Сведения по поданным представлениям прокурора об особом порядке принятия 
судебного решения при заключении досудебного соглашения о сотрудничестве (гл. 40.1 УПК РФ) </t>
    </r>
  </si>
  <si>
    <t>Руководитель</t>
  </si>
  <si>
    <t>код и  номер телефона</t>
  </si>
  <si>
    <t>Об изменении территориальной подсудности (ст. 35 УПК РФ)</t>
  </si>
  <si>
    <t>Ф.F1s разд.1 стл.22 стр.12&lt;=Ф.F1s разд.1 сумма стл.3-4 стр.12</t>
  </si>
  <si>
    <t>Ф.F1s разд.1 стл.22 стр.13&lt;=Ф.F1s разд.1 сумма стл.3-4 стр.13</t>
  </si>
  <si>
    <t>Ф.F1s разд.1 стл.22 стр.14&lt;=Ф.F1s разд.1 сумма стл.3-4 стр.14</t>
  </si>
  <si>
    <t>Ф.F1s разд.1 стл.22 стр.15&lt;=Ф.F1s разд.1 сумма стл.3-4 стр.15</t>
  </si>
  <si>
    <t>Ф.F1s разд.1 стл.22 стр.16&lt;=Ф.F1s разд.1 сумма стл.3-4 стр.16</t>
  </si>
  <si>
    <t>Ф.F1s разд.1 стл.22 стр.17&lt;=Ф.F1s разд.1 сумма стл.3-4 стр.17</t>
  </si>
  <si>
    <t>Ф.F1s разд.1 стл.22 стр.18&lt;=Ф.F1s разд.1 сумма стл.3-4 стр.18</t>
  </si>
  <si>
    <t>Ф.F1s разд.1 стл.22 стр.19&lt;=Ф.F1s разд.1 сумма стл.3-4 стр.19</t>
  </si>
  <si>
    <t>Ф.F1s разд.1 стл.22 стр.20&lt;=Ф.F1s разд.1 сумма стл.3-4 стр.20</t>
  </si>
  <si>
    <t>Ф.F1s разд.1 стл.22 стр.21&lt;=Ф.F1s разд.1 сумма стл.3-4 стр.21</t>
  </si>
  <si>
    <t>Ф.F1s разд.1 стл.22 стр.22&lt;=Ф.F1s разд.1 сумма стл.3-4 стр.22</t>
  </si>
  <si>
    <t>Ф.F1s разд.1 стл.22 стр.23&lt;=Ф.F1s разд.1 сумма стл.3-4 стр.23</t>
  </si>
  <si>
    <t>Ф.F1s разд.1 стл.22 стр.24&lt;=Ф.F1s разд.1 сумма стл.3-4 стр.24</t>
  </si>
  <si>
    <t>Ф.F1s разд.1 стл.22 стр.25&lt;=Ф.F1s разд.1 сумма стл.3-4 стр.25</t>
  </si>
  <si>
    <t>Ф.F1s разд.1 стл.22 стр.26&lt;=Ф.F1s разд.1 сумма стл.3-4 стр.26</t>
  </si>
  <si>
    <t>Ф.F1s разд.1 стл.22 стр.27&lt;=Ф.F1s разд.1 сумма стл.3-4 стр.27</t>
  </si>
  <si>
    <t>Ф.F1s разд.1 стл.22 стр.28&lt;=Ф.F1s разд.1 сумма стл.3-4 стр.28</t>
  </si>
  <si>
    <t>Ф.F1s разд.1 стл.22 стр.29&lt;=Ф.F1s разд.1 сумма стл.3-4 стр.29</t>
  </si>
  <si>
    <t>Ф.F1s разд.1 стл.22 стр.30&lt;=Ф.F1s разд.1 сумма стл.3-4 стр.30</t>
  </si>
  <si>
    <t>Ф.F1s разд.1 стл.22 стр.31&lt;=Ф.F1s разд.1 сумма стл.3-4 стр.31</t>
  </si>
  <si>
    <t>Ф.F1s разд.1 стл.22 стр.32&lt;=Ф.F1s разд.1 сумма стл.3-4 стр.32</t>
  </si>
  <si>
    <t>Ф.F1s разд.1 стл.22 стр.33&lt;=Ф.F1s разд.1 сумма стл.3-4 стр.33</t>
  </si>
  <si>
    <t>Ф.F1s разд.1 стл.22 стр.34&lt;=Ф.F1s разд.1 сумма стл.3-4 стр.34</t>
  </si>
  <si>
    <t>Ф.F1s разд.1 стл.22 стр.35&lt;=Ф.F1s разд.1 сумма стл.3-4 стр.35</t>
  </si>
  <si>
    <t>Ф.F1s разд.1 стл.22 стр.36&lt;=Ф.F1s разд.1 сумма стл.3-4 стр.36</t>
  </si>
  <si>
    <t>Ф.F1s разд.1 стл.22 стр.37&lt;=Ф.F1s разд.1 сумма стл.3-4 стр.37</t>
  </si>
  <si>
    <t>Ф.F1s разд.1 стл.22 стр.38&lt;=Ф.F1s разд.1 сумма стл.3-4 стр.38</t>
  </si>
  <si>
    <t>Ф.F1s разд.1 стл.22 стр.39&lt;=Ф.F1s разд.1 сумма стл.3-4 стр.39</t>
  </si>
  <si>
    <t>Ф.F1s разд.1 стл.22 стр.40&lt;=Ф.F1s разд.1 сумма стл.3-4 стр.40</t>
  </si>
  <si>
    <t>Ф.F1s разд.1 стл.22 стр.41&lt;=Ф.F1s разд.1 сумма стл.3-4 стр.41</t>
  </si>
  <si>
    <t>Ф.F1s разд.1 стл.22 стр.42&lt;=Ф.F1s разд.1 сумма стл.3-4 стр.42</t>
  </si>
  <si>
    <t>Ф.F1s разд.1 стл.22 стр.43&lt;=Ф.F1s разд.1 сумма стл.3-4 стр.43</t>
  </si>
  <si>
    <t>Ф.F1s разд.1 стл.22 стр.44&lt;=Ф.F1s разд.1 сумма стл.3-4 стр.44</t>
  </si>
  <si>
    <t>Ф.F1s разд.1 стл.22 стр.45&lt;=Ф.F1s разд.1 сумма стл.3-4 стр.45</t>
  </si>
  <si>
    <t>Ф.F1s разд.1 стл.22 стр.46&lt;=Ф.F1s разд.1 сумма стл.3-4 стр.46</t>
  </si>
  <si>
    <t>Ф.F1s разд.1 стл.22 стр.47&lt;=Ф.F1s разд.1 сумма стл.3-4 стр.47</t>
  </si>
  <si>
    <t>Ф.F1s разд.1 стл.22 стр.1&lt;=Ф.F1s разд.1 сумма стл.3-4 стр.1</t>
  </si>
  <si>
    <t>Ф.F1s разд.1 стл.22 стр.2&lt;=Ф.F1s разд.1 сумма стл.3-4 стр.2</t>
  </si>
  <si>
    <t>Ф.F1s разд.1 стл.22 стр.3&lt;=Ф.F1s разд.1 сумма стл.3-4 стр.3</t>
  </si>
  <si>
    <t>Ф.F1s разд.1 стл.22 стр.4&lt;=Ф.F1s разд.1 сумма стл.3-4 стр.4</t>
  </si>
  <si>
    <t>Ф.F1s разд.1 стл.22 стр.5&lt;=Ф.F1s разд.1 сумма стл.3-4 стр.5</t>
  </si>
  <si>
    <t>Ф.F1s разд.1 стл.22 стр.6&lt;=Ф.F1s разд.1 сумма стл.3-4 стр.6</t>
  </si>
  <si>
    <t>Ф.F1s разд.1 стл.22 стр.7&lt;=Ф.F1s разд.1 сумма стл.3-4 стр.7</t>
  </si>
  <si>
    <t>Ф.F1s разд.1 стл.22 стр.8&lt;=Ф.F1s разд.1 сумма стл.3-4 стр.8</t>
  </si>
  <si>
    <t>Ф.F1s разд.1 стл.22 стр.9&lt;=Ф.F1s разд.1 сумма стл.3-4 стр.9</t>
  </si>
  <si>
    <t>Ф.F1s разд.1 стл.22 стр.10&lt;=Ф.F1s разд.1 сумма стл.3-4 стр.10</t>
  </si>
  <si>
    <t>Ф.F1s разд.1 стл.22 стр.11&lt;=Ф.F1s разд.1 сумма стл.3-4 стр.11</t>
  </si>
  <si>
    <t>Ф.F1s разд.1 стл.14 стр.39&lt;=Ф.F1s разд.1 стл.14 стр.35</t>
  </si>
  <si>
    <t>Ф.F1s разд.2 стл.1 стр.43&lt;=Ф.F1s разд.1 стл.2 стр.35</t>
  </si>
  <si>
    <t>Ф.F1s разд.1 стл.2 стр.38&lt;=Ф.F1s разд.1 стл.2 стр.35</t>
  </si>
  <si>
    <t>Ф.F1s разд.1 стл.11 стр.38&lt;=Ф.F1s разд.1 стл.11 стр.35</t>
  </si>
  <si>
    <t>Ф.F1s разд.1 стл.5 стр.38&lt;=Ф.F1s разд.1 стл.5 стр.35</t>
  </si>
  <si>
    <t>Ф.F1s разд.1 стл.14 стр.38&lt;=Ф.F1s разд.1 стл.14 стр.35</t>
  </si>
  <si>
    <t>остаток неокон-
ченных дел на начало отчетно-
го периода</t>
  </si>
  <si>
    <t>поступи-
ло дел в отчетном периоде</t>
  </si>
  <si>
    <t>всего оконче-
но</t>
  </si>
  <si>
    <t>из графы 8 с наруше-
нием сроков, установ-
ленных ст. 227, 233, 321 
УПК РФ</t>
  </si>
  <si>
    <t>Ф.F1s разд.4 стл.2 сумма стр.37-38=Ф.F1s разд.1 стл.11 стр.32</t>
  </si>
  <si>
    <t>Ф.F1s разд.1 стл.20 стр.38&lt;=Ф.F1s разд.1 стл.20 стр.35</t>
  </si>
  <si>
    <t>Ф.F1s разд.1 стл.3 стр.38&lt;=Ф.F1s разд.1 стл.3 стр.35</t>
  </si>
  <si>
    <t>Ф.F1s разд.1 стл.17 стр.38&lt;=Ф.F1s разд.1 стл.17 стр.35</t>
  </si>
  <si>
    <t>Ф.F1s разд.1 стл.21 стр.38&lt;=Ф.F1s разд.1 стл.21 стр.35</t>
  </si>
  <si>
    <t>Ф.F1s разд.1 стл.15 стр.38&lt;=Ф.F1s разд.1 стл.15 стр.35</t>
  </si>
  <si>
    <t>Ф.F1s разд.1 стл.12 стр.38&lt;=Ф.F1s разд.1 стл.12 стр.35</t>
  </si>
  <si>
    <t>Ф.F1s разд.1 стл.4 стр.38&lt;=Ф.F1s разд.1 стл.4 стр.35</t>
  </si>
  <si>
    <t>при согласии обвиняемого с предъявленным ему обвинением (гл. 40 УПК РФ)</t>
  </si>
  <si>
    <t>при заключении досудебного соглашеня о сотрудничестве 
(гл. 40.1 УПК РФ)</t>
  </si>
  <si>
    <t>с выне-
сением приго-
вора</t>
  </si>
  <si>
    <t>с прекра-
щением дела</t>
  </si>
  <si>
    <t>с приме-
нением принуди-
тельных мер к невменя-
емым</t>
  </si>
  <si>
    <t>возвраще-
но прокурору для устранения недостат-
ков в порядке ст. 237 
УПК РФ</t>
  </si>
  <si>
    <t>по под-
судности или подведом-
ственнос-
ти</t>
  </si>
  <si>
    <t>по реаби-
литирую-
щим основани-
ям</t>
  </si>
  <si>
    <t>по другим основа-
ниям</t>
  </si>
  <si>
    <t xml:space="preserve">осуждено лиц 
из гр. 12 </t>
  </si>
  <si>
    <t>количество лиц из 
гр. 14,15, в отношении которых дела прекращены</t>
  </si>
  <si>
    <t>Коммерческий подкуп</t>
  </si>
  <si>
    <t>Террористический акт</t>
  </si>
  <si>
    <t>ОТЧЕТ О  РАБОТЕ СУДОВ  ПО РАССМОТРЕНИЮ УГОЛОВНЫХ ДЕЛ  ПО ПЕРВОЙ ИНСТАНЦИИ</t>
  </si>
  <si>
    <t>Утверждена                                                                                 приказом Судебного департамента                                           при Верховном Суде Российской Федерации
от  10 июня  2011г. № 115</t>
  </si>
  <si>
    <t>Окружному (флотскому) военному суду</t>
  </si>
  <si>
    <t>Верховные суды республик, областные и равные им суды</t>
  </si>
  <si>
    <t>Верховный Суд Российской Федерации</t>
  </si>
  <si>
    <t>Ф.F1s разд.11 стл.4 сумма стр.1-5&gt;=Ф.F1s разд.2 стл.1 стр.10+Ф.F1s разд.2 стл.1 стр.12+Ф.F1s разд.2 стл.1 стр.14+Ф.F1s разд.2 стл.1 сумма стр.16-17</t>
  </si>
  <si>
    <t>(r,w,s,g,v) сумма стр. 1-5 гр.4 &gt;= сумме стр. 10,12,14,16-17 гр.1 разд.2</t>
  </si>
  <si>
    <t>Ф.f1s разд.4 стл.1 стр.20=Ф.f1s разд.10 стл.1 стр.1</t>
  </si>
  <si>
    <t>(s,v) разд.1 гр.1 стр.20 д.б. равна разд.10 гр.1 стр.1</t>
  </si>
  <si>
    <t>Ф.f1s разд.4 стл.2 стр.20=Ф.f1s разд.10 стл.2 стр.1</t>
  </si>
  <si>
    <t>(s,v) разд.4 гр.2 стр.20 д.б. равна разд.10 гр.2 стр.1</t>
  </si>
  <si>
    <t>Ф.f1s разд.4 стл.4 стр.20=Ф.f1s разд.10 стл.8 стр.1</t>
  </si>
  <si>
    <t>(s,v) разд.4 гр.4 стр.20 д.б. равна разд.10 гр.8 стр.1</t>
  </si>
  <si>
    <t>Ф.F1s разд.1 стл.9 стр.36&lt;=Ф.F1s разд.1 стл.9 стр.35</t>
  </si>
  <si>
    <t>Ф.F1s разд.1 стл.6 стр.36&lt;=Ф.F1s разд.1 стл.6 стр.35</t>
  </si>
  <si>
    <t>Ф.F1s разд.1 стл.12 стр.36&lt;=Ф.F1s разд.1 стл.12 стр.35</t>
  </si>
  <si>
    <t>Ф.F1s разд.1 стл.18 стр.36&lt;=Ф.F1s разд.1 стл.18 стр.35</t>
  </si>
  <si>
    <t>Ф.F1s разд.1 стл.19 сумма стр.1-34=Ф.F1s разд.1 стл.19 стр.35</t>
  </si>
  <si>
    <t>Ф.F1s разд.1 стл.10 сумма стр.1-34=Ф.F1s разд.1 стл.10 стр.35</t>
  </si>
  <si>
    <t>Ф.F1s разд.1 стл.13 сумма стр.1-34=Ф.F1s разд.1 стл.13 стр.35</t>
  </si>
  <si>
    <t>Ф.F1s разд.1 стл.16 сумма стр.1-34=Ф.F1s разд.1 стл.16 стр.35</t>
  </si>
  <si>
    <t>Ф.F1s разд.1 стл.22 сумма стр.1-34=Ф.F1s разд.1 стл.22 стр.35</t>
  </si>
  <si>
    <t>Ф.F1s разд.1 стл.17 сумма стр.1-34=Ф.F1s разд.1 стл.17 стр.35</t>
  </si>
  <si>
    <t>Ф.F1s разд.1 стл.8 сумма стр.1-34=Ф.F1s разд.1 стл.8 стр.35</t>
  </si>
  <si>
    <t>Ф.F1s разд.1 стл.2 сумма стр.1-34=Ф.F1s разд.1 стл.2 стр.35</t>
  </si>
  <si>
    <t>Ф.F1s разд.1 стл.14 сумма стр.1-34=Ф.F1s разд.1 стл.14 стр.35</t>
  </si>
  <si>
    <t>Ф.F1s разд.1 стл.5 сумма стр.1-34=Ф.F1s разд.1 стл.5 стр.35</t>
  </si>
  <si>
    <t>Ф.F1s разд.1 стл.11 сумма стр.1-34=Ф.F1s разд.1 стл.11 стр.35</t>
  </si>
  <si>
    <t>Ф.F1s разд.1 стл.9 сумма стр.1-34=Ф.F1s разд.1 стл.9 стр.35</t>
  </si>
  <si>
    <t>Ф.F1s разд.1 стл.23 сумма стр.1-34=Ф.F1s разд.1 стл.23 стр.35</t>
  </si>
  <si>
    <t>Ф.F1s разд.1 стл.6 сумма стр.1-34=Ф.F1s разд.1 стл.6 стр.35</t>
  </si>
  <si>
    <t>Ф.F1s разд.1 стл.20 сумма стр.1-34=Ф.F1s разд.1 стл.20 стр.35</t>
  </si>
  <si>
    <t>Ф.F1s разд.1 стл.3 сумма стр.1-34=Ф.F1s разд.1 стл.3 стр.35</t>
  </si>
  <si>
    <t>Ф.F1s разд.1 стл.12 сумма стр.1-34=Ф.F1s разд.1 стл.12 стр.35</t>
  </si>
  <si>
    <t>Ф.F1s разд.1 стл.7 сумма стр.1-34=Ф.F1s разд.1 стл.7 стр.35</t>
  </si>
  <si>
    <t>Ф.F1s разд.1 стл.15 сумма стр.1-34=Ф.F1s разд.1 стл.15 стр.35</t>
  </si>
  <si>
    <t>Ф.F1s разд.1 стл.24 сумма стр.1-34=Ф.F1s разд.1 стл.24 стр.35</t>
  </si>
  <si>
    <t>Ф.F1s разд.1 стл.18 сумма стр.1-34=Ф.F1s разд.1 стл.18 стр.35</t>
  </si>
  <si>
    <t>Ф.F1s разд.1 стл.21 сумма стр.1-34=Ф.F1s разд.1 стл.21 стр.35</t>
  </si>
  <si>
    <t>Ф.F1s разд.1 стл.4 сумма стр.1-34=Ф.F1s разд.1 стл.4 стр.35</t>
  </si>
  <si>
    <t>Ф.F1s разд.1 стл.1 сумма стр.1-34=Ф.F1s разд.1 стл.1 стр.35</t>
  </si>
  <si>
    <t>Ф.F1s разд.1 сумма стл.1-24 сумма стр.1-47&gt;0</t>
  </si>
  <si>
    <t>Ф.F1s разд.1 стл.8 стр.45=Ф.F1s разд.1 сумма стл.3-7 стр.45</t>
  </si>
  <si>
    <t>Ф.F1s разд.1 стл.8 стр.17=Ф.F1s разд.1 сумма стл.3-7 стр.17</t>
  </si>
  <si>
    <t>Ф.F1s разд.1 стл.8 стр.31=Ф.F1s разд.1 сумма стл.3-7 стр.31</t>
  </si>
  <si>
    <t>Ф.F1s разд.1 стл.8 стр.8=Ф.F1s разд.1 сумма стл.3-7 стр.8</t>
  </si>
  <si>
    <t>Ф.F1s разд.1 стл.8 стр.11=Ф.F1s разд.1 сумма стл.3-7 стр.11</t>
  </si>
  <si>
    <t>Ф.F1s разд.1 стл.8 стр.34=Ф.F1s разд.1 сумма стл.3-7 стр.34</t>
  </si>
  <si>
    <t>Ф.F1s разд.1 стл.8 стр.25=Ф.F1s разд.1 сумма стл.3-7 стр.25</t>
  </si>
  <si>
    <t>Ф.F1s разд.1 стл.8 стр.14=Ф.F1s разд.1 сумма стл.3-7 стр.14</t>
  </si>
  <si>
    <t>Ф.F1s разд.1 стл.8 стр.37=Ф.F1s разд.1 сумма стл.3-7 стр.37</t>
  </si>
  <si>
    <t>Ф.F1s разд.1 стл.8 стр.28=Ф.F1s разд.1 сумма стл.3-7 стр.28</t>
  </si>
  <si>
    <t>Ф.F1s разд.1 стл.8 стр.5=Ф.F1s разд.1 сумма стл.3-7 стр.5</t>
  </si>
  <si>
    <t>Ф.F1s разд.1 стл.8 стр.46=Ф.F1s разд.1 сумма стл.3-7 стр.46</t>
  </si>
  <si>
    <t>Ф.F1s разд.1 стл.8 стр.6=Ф.F1s разд.1 сумма стл.3-7 стр.6</t>
  </si>
  <si>
    <t>Ф.F1s разд.1 стл.8 стр.29=Ф.F1s разд.1 сумма стл.3-7 стр.29</t>
  </si>
  <si>
    <t>Ф.F1s разд.1 стл.8 стр.20=Ф.F1s разд.1 сумма стл.3-7 стр.20</t>
  </si>
  <si>
    <t>Ф.F1s разд.1 стл.8 стр.12=Ф.F1s разд.1 сумма стл.3-7 стр.12</t>
  </si>
  <si>
    <t>Ф.F1s разд.1 стл.8 стр.43=Ф.F1s разд.1 сумма стл.3-7 стр.43</t>
  </si>
  <si>
    <t>Ф.F1s разд.1 стл.8 стр.3=Ф.F1s разд.1 сумма стл.3-7 стр.3</t>
  </si>
  <si>
    <t>Ф.F1s разд.1 стл.8 стр.26=Ф.F1s разд.1 сумма стл.3-7 стр.26</t>
  </si>
  <si>
    <t>Ф.F1s разд.1 стл.8 стр.40=Ф.F1s разд.1 сумма стл.3-7 стр.40</t>
  </si>
  <si>
    <t>Ф.F1s разд.1 стл.8 стр.23=Ф.F1s разд.1 сумма стл.3-7 стр.23</t>
  </si>
  <si>
    <t>Ф.F1s разд.1 стл.8 стр.9=Ф.F1s разд.1 сумма стл.3-7 стр.9</t>
  </si>
  <si>
    <t>Ф.F1s разд.1 стл.8 стр.32=Ф.F1s разд.1 сумма стл.3-7 стр.32</t>
  </si>
  <si>
    <t>Ф.F1s разд.1 стл.8 стр.13=Ф.F1s разд.1 сумма стл.3-7 стр.13</t>
  </si>
  <si>
    <t>Ф.F1s разд.1 стл.8 стр.36=Ф.F1s разд.1 сумма стл.3-7 стр.36</t>
  </si>
  <si>
    <t>Ф.F1s разд.1 стл.8 стр.30=Ф.F1s разд.1 сумма стл.3-7 стр.30</t>
  </si>
  <si>
    <t>Ф.F1s разд.1 стл.8 стр.22=Ф.F1s разд.1 сумма стл.3-7 стр.22</t>
  </si>
  <si>
    <t>Ф.F1s разд.1 стл.8 стр.16=Ф.F1s разд.1 сумма стл.3-7 стр.16</t>
  </si>
  <si>
    <t>Ф.F1s разд.1 стл.8 стр.39=Ф.F1s разд.1 сумма стл.3-7 стр.39</t>
  </si>
  <si>
    <t>Ф.F1s разд.1 стл.8 стр.19=Ф.F1s разд.1 сумма стл.3-7 стр.19</t>
  </si>
  <si>
    <t>Ф.F1s разд.1 стл.8 стр.42=Ф.F1s разд.1 сумма стл.3-7 стр.42</t>
  </si>
  <si>
    <t>Ф.F1s разд.1 стл.8 стр.10=Ф.F1s разд.1 сумма стл.3-7 стр.10</t>
  </si>
  <si>
    <t>Ф.F1s разд.1 стл.8 стр.33=Ф.F1s разд.1 сумма стл.3-7 стр.33</t>
  </si>
  <si>
    <t>Ф.F1s разд.1 стл.8 стр.2=Ф.F1s разд.1 сумма стл.3-7 стр.2</t>
  </si>
  <si>
    <t>из стр. 35, всего</t>
  </si>
  <si>
    <t>в том числе  судом 
с участием присяжных заседателей (из стр. 43)</t>
  </si>
  <si>
    <t>Окончено производство по делу (из общего времени производства по делу находящегося в суде, исключая срок приостановления, в сроки (из гр. 8):</t>
  </si>
  <si>
    <t>Основные наказания:</t>
  </si>
  <si>
    <t>Из оконченных дел 
(из гр.8):</t>
  </si>
  <si>
    <t>число лиц, находящихся в розыске по постановлению суда</t>
  </si>
  <si>
    <t>Из остатка производства 
по делам на конец отчетного периода 
(из гр.10) :</t>
  </si>
  <si>
    <t xml:space="preserve"> - в связи с розыском</t>
  </si>
  <si>
    <t>Содержание в дисциплинароной воинской части</t>
  </si>
  <si>
    <t>Ограничение по военной службе</t>
  </si>
  <si>
    <t>Арест</t>
  </si>
  <si>
    <t>Освобождено осужденных от наказания:</t>
  </si>
  <si>
    <t>по амнистии</t>
  </si>
  <si>
    <t>с применением других принудительных мер воспитательного воздействия</t>
  </si>
  <si>
    <t xml:space="preserve">по другим основаниям, а также без назначения наказания </t>
  </si>
  <si>
    <t>Лишение права занимать определенные должности или заниматься определенной деятельностью*</t>
  </si>
  <si>
    <t>Лишение специального воинского или почетного звания, классного чина и государственных наград</t>
  </si>
  <si>
    <t>Ограничение свободы как дополнительное наказание</t>
  </si>
  <si>
    <t>Женщины</t>
  </si>
  <si>
    <t xml:space="preserve">Применен залог (заменена др.меры пресечения) в период нахождения дела в судебном производстве </t>
  </si>
  <si>
    <t xml:space="preserve">Применен домашний арест (заменена др.меры пресечения) в период нахождения дела в судебном производстве </t>
  </si>
  <si>
    <t>Иные трудоспособные, неработавшие и неучившиеся (без постоянного источника доходов)</t>
  </si>
  <si>
    <t>Военнослужащие</t>
  </si>
  <si>
    <t>в том числе организованной группой</t>
  </si>
  <si>
    <t>причин и условий, способствовавших преступлению</t>
  </si>
  <si>
    <t xml:space="preserve">Применена мера уголовно-процессуального характера в виде конфискации имущества (ст. 104.1 УК РФ) </t>
  </si>
  <si>
    <t>нарушений закона в стадии дознания и следствия</t>
  </si>
  <si>
    <t>Применение в приговоре отсрочки исполнения приговора (ст. 398 УПК РФ) из стр. 3</t>
  </si>
  <si>
    <t>другого характера</t>
  </si>
  <si>
    <t>Вынесено постановление о продлении меры пресечения в виде заключения под стражу судьей по делам, находящимся в производстве суда (ч.3 ст.255 УПК РФ)</t>
  </si>
  <si>
    <t>Из гр. 2 поступило на судебное рассмотрение повторно: по подсудности из другого суда, после отмены приговоров, судебных постановлений по существу дела вышестоящим судом, розыска обвиняемого, после возвращения дела прокурором по истечении установленного срока, после отмены судебного постановления по вновь открывшимся обстоятельствам</t>
  </si>
  <si>
    <t>Вынесено постановление о рассмотрении дела в закрытом судебном заседании 
(п.5 ч.2 ст.231 УПК РФ)</t>
  </si>
  <si>
    <t xml:space="preserve">Всего 
рассмотрено </t>
  </si>
  <si>
    <t>из них удовлет-
ворено</t>
  </si>
  <si>
    <t>отказано в удовлетворе-
нии</t>
  </si>
  <si>
    <t>из гр.2 в отношении несовершен-
нолетних</t>
  </si>
  <si>
    <t>О предоставлении отсрочки женщине (мужчине), имеющим детей (до 14 лет) и женщине в связи с беременностью (ч. 1 ст. 82 УК РФ, п. 2 ч.1 ст. 398 УПК РФ)</t>
  </si>
  <si>
    <t>О досрочной отмене отсрочки (ч. 2 ст. 82 УК РФ)</t>
  </si>
  <si>
    <t>Об освобождении от наказания, замене более мягким наказанием осужденному с отсрочкой исполнения приговора по достижении ребенком 14-летнего возраста, а также о сокращении срока отсрочки отбывания наказания и об освобождении от наказания осужденному с отсрочкой исполнения приговора до достижения ребенком 14-летнего возраста (ч. 3,4 ст. 82 УК РФ)</t>
  </si>
  <si>
    <t>В порядке исполнения приговоров иностранных государств (п. 21 ст. 397, ст. 472 УПК РФ)</t>
  </si>
  <si>
    <t>Об избрании меры пресечения в виде домашнего ареста (п. 1 ч. 2 ст. 29 УПК РФ)</t>
  </si>
  <si>
    <t>О временном отстранении подозреваемого или обвиняемого от должности (п. 10 ч. 2 ст. 29 УПК РФ)</t>
  </si>
  <si>
    <t>о производстве личного обыска (п. 6 ч. 2 ст. 29 УПК РФ)</t>
  </si>
  <si>
    <t>о производстве выемки предметов и документов, содержащих информацию о вкладах и счетах в банках и иных кредитных организациях (п. 7 ч. 2 ст. 29 УПК РФ)</t>
  </si>
  <si>
    <t>о наложении ареста на корреспонденцию, разрешении на ее осмотр и выемку в учреждениях связи (п. 8 ч. 2 ст. 29 УПК РФ)</t>
  </si>
  <si>
    <t>о контроле и записи телефонных и иных переговоров (п. 11 ч. 2 ст. 29 УПК РФ)</t>
  </si>
  <si>
    <t>о наложении ареста на имущество, включая денежные средства физических и юридических лиц, находящиеся на счетах и во вкладах или на хранении в банках и иных кредитных организациях (п. 9 ч. 2 ст. 29 УПК РФ)</t>
  </si>
  <si>
    <t>Ф.F1s разд.11 стл.3 сумма стр.1-5&lt;=Ф.F1s разд.1 сумма стл.6-7 стр.35</t>
  </si>
  <si>
    <t>(r,w,s,g,v) сумма стр. 1-5 гр.3 &lt;= разд.1 сумме гр. 6-7 стр.35</t>
  </si>
  <si>
    <t>Ф.F1s разд.11 стл.1 сумма стр.1-5&lt;=Ф.F1s разд.1 сумма стл.3-5 стр.35</t>
  </si>
  <si>
    <t>(r,w,s,g,v) сумма стр. 1-5 гр.1 &lt;= разд.1 сумме гр. 3-5 стр.35</t>
  </si>
  <si>
    <t>Ф.F1s разд.11 стл.4 сумма стр.1-5&lt;=Ф.F1s разд.1 стл.10 стр.35</t>
  </si>
  <si>
    <t>(r,w,s,g,v) сумма стр. 1-5 гр.4 &lt;= разд.1 гр.10 стр.35</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</si>
  <si>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</si>
  <si>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</si>
  <si>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</si>
  <si>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</si>
  <si>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</si>
  <si>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</si>
  <si>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</si>
  <si>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</si>
  <si>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</si>
  <si>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</si>
  <si>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</si>
  <si>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</si>
  <si>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</si>
  <si>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</si>
  <si>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</si>
  <si>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</si>
  <si>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</si>
  <si>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</si>
  <si>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</si>
  <si>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</si>
  <si>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</si>
  <si>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</si>
  <si>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</si>
  <si>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</si>
  <si>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</si>
  <si>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</si>
  <si>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</si>
  <si>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</si>
  <si>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</si>
  <si>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</si>
  <si>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</si>
  <si>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</si>
  <si>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</si>
  <si>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</si>
  <si>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</si>
  <si>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</si>
  <si>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</si>
  <si>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</si>
  <si>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</si>
  <si>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</si>
  <si>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</si>
  <si>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</si>
  <si>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(r,w,s,g,v) Применение принудительных мер воспитательного воздействия по делам, прекращенным прокурором или следователем графа 2 д.б. равна графе 4</t>
  </si>
  <si>
    <t>(r,w,s,g,v) По всем графам сумма строк 1-61 д.б. равна строке 62</t>
  </si>
  <si>
    <t>(r,w,s,g,v) Проверка пустого раздела</t>
  </si>
  <si>
    <t>(r,w,s,g,v) По всем строкам графа 4 д.б. меньше или равна графе 2</t>
  </si>
  <si>
    <t>О помещении подозреваемого, обвиняемого, не находящегося под стражей, в медицинский или психиатрический стационар (п. 3 ч. 2 ст. 29 УПК РФ)</t>
  </si>
  <si>
    <t>О направлении в специальные учебно-воспитательные учреждения закрытого типа (ст. 15 ФЗ "Об основах системы профилактики безнадзорности и правонарушений несовершеннолетних")</t>
  </si>
  <si>
    <t xml:space="preserve">(r,w,s,g,v) Совершивших преступления несовершеннолетних д.б.меньше или равно общему числу осужденных несовершеннолетних </t>
  </si>
  <si>
    <t xml:space="preserve">(r,w,s,g,v) Совершивших преступления (женщины,безработные и т.д.) д.б. меньше или равно общему числу осужденных </t>
  </si>
  <si>
    <t>(r,w,s,g,v) В разд. 2 сумма стр. 8 и 9 должна быть &lt;= стр. 7</t>
  </si>
  <si>
    <t>Ф.F1s разд.2 стл.2 стр.36&lt;=Ф.F1s разд.1 стл.18 стр.35</t>
  </si>
  <si>
    <t>Ф.F1s разд.1 стл.14 сумма стр.41-43=Ф.F1s разд.1 стл.14 стр.35</t>
  </si>
  <si>
    <t>Ф.F1s разд.1 стл.5 сумма стр.41-43=Ф.F1s разд.1 стл.5 стр.35</t>
  </si>
  <si>
    <t>Ф.F1s разд.1 стл.11 сумма стр.41-43=Ф.F1s разд.1 стл.11 стр.35</t>
  </si>
  <si>
    <t>Ф.F1s разд.1 стл.17 сумма стр.41-43=Ф.F1s разд.1 стл.17 стр.35</t>
  </si>
  <si>
    <t>Ф.F1s разд.1 стл.1 сумма стр.41-43=Ф.F1s разд.1 стл.1 стр.35</t>
  </si>
  <si>
    <t>Ф.F1s разд.1 стл.18 сумма стр.41-43=Ф.F1s разд.1 стл.18 стр.35</t>
  </si>
  <si>
    <t>Ф.F1s разд.1 стл.7 сумма стр.41-43=Ф.F1s разд.1 стл.7 стр.35</t>
  </si>
  <si>
    <t>Ф.F1s разд.1 стл.21 сумма стр.41-43=Ф.F1s разд.1 стл.21 стр.35</t>
  </si>
  <si>
    <t>Ф.F1s разд.1 стл.4 сумма стр.41-43=Ф.F1s разд.1 стл.4 стр.35</t>
  </si>
  <si>
    <t>Ф.F1s разд.1 стл.15 сумма стр.41-43=Ф.F1s разд.1 стл.15 стр.35</t>
  </si>
  <si>
    <t>Ф.F1s разд.1 стл.24 сумма стр.41-43=Ф.F1s разд.1 стл.24 стр.35</t>
  </si>
  <si>
    <t>Ф.F1s разд.1 стл.16 сумма стр.41-43=Ф.F1s разд.1 стл.16 стр.35</t>
  </si>
  <si>
    <t>Ф.F1s разд.1 стл.13 сумма стр.41-43=Ф.F1s разд.1 стл.13 стр.35</t>
  </si>
  <si>
    <t>Ф.F1s разд.1 стл.2 сумма стр.41-43=Ф.F1s разд.1 стл.2 стр.35</t>
  </si>
  <si>
    <t>Ф.F1s разд.1 стл.10 сумма стр.41-43=Ф.F1s разд.1 стл.10 стр.35</t>
  </si>
  <si>
    <t>Ф.F1s разд.1 стл.19 сумма стр.41-43=Ф.F1s разд.1 стл.19 стр.35</t>
  </si>
  <si>
    <t>Ф.F1s разд.1 стл.22 сумма стр.41-43=Ф.F1s разд.1 стл.22 стр.35</t>
  </si>
  <si>
    <t>Ф.F1s разд.3 стл.2 стр.34&lt;=Ф.F1s разд.3 стл.2 стр.3</t>
  </si>
  <si>
    <t>Ф.F1s разд.3 стл.1 стр.34&lt;=Ф.F1s разд.3 стл.1 стр.3</t>
  </si>
  <si>
    <t>Ф.F1s разд.10 стл.1 стр.5&gt;=Ф.F1s разд.10 стл.3 стр.5</t>
  </si>
  <si>
    <t>Ф.F1s разд.10 стл.1 стр.3&gt;=Ф.F1s разд.10 стл.3 стр.3</t>
  </si>
  <si>
    <t>Ф.F1s разд.10 стл.1 стр.6&gt;=Ф.F1s разд.10 стл.3 стр.6</t>
  </si>
  <si>
    <t>Ф.F1s разд.10 стл.1 стр.1&gt;=Ф.F1s разд.10 стл.3 стр.1</t>
  </si>
  <si>
    <t>Ф.F1s разд.10 стл.1 стр.4&gt;=Ф.F1s разд.10 стл.3 стр.4</t>
  </si>
  <si>
    <t>Ф.F1s разд.10 стл.1 стр.2&gt;=Ф.F1s разд.10 стл.3 стр.2</t>
  </si>
  <si>
    <t>Ф.F1s разд.10 стл.6 стр.6&lt;=Ф.F1s разд.10 стл.6 стр.1</t>
  </si>
  <si>
    <t>Ф.F1s разд.10 стл.3 стр.6&lt;=Ф.F1s разд.10 стл.3 стр.1</t>
  </si>
  <si>
    <t>Ф.F1s разд.10 стл.5 стр.6&lt;=Ф.F1s разд.10 стл.5 стр.1</t>
  </si>
  <si>
    <t>Ф.F1s разд.1 сумма стл.1-2 стр.30=Ф.F1s разд.1 стл.8 стр.30+Ф.F1s разд.1 стл.10 стр.30</t>
  </si>
  <si>
    <t>Ф.F1s разд.1 сумма стл.1-2 стр.47=Ф.F1s разд.1 стл.8 стр.47+Ф.F1s разд.1 стл.10 стр.47</t>
  </si>
  <si>
    <t>Ф.F1s разд.1 сумма стл.1-2 стр.44=Ф.F1s разд.1 стл.8 стр.44+Ф.F1s разд.1 стл.10 стр.44</t>
  </si>
  <si>
    <t>Ф.F1s разд.1 сумма стл.1-2 стр.21=Ф.F1s разд.1 стл.8 стр.21+Ф.F1s разд.1 стл.10 стр.21</t>
  </si>
  <si>
    <t>Ф.F1s разд.1 сумма стл.1-2 стр.43=Ф.F1s разд.1 стл.8 стр.43+Ф.F1s разд.1 стл.10 стр.43</t>
  </si>
  <si>
    <t>Ф.F1s разд.1 сумма стл.1-2 стр.3=Ф.F1s разд.1 стл.8 стр.3+Ф.F1s разд.1 стл.10 стр.3</t>
  </si>
  <si>
    <t>Ф.F1s разд.1 сумма стл.1-2 стр.35=Ф.F1s разд.1 стл.8 стр.35+Ф.F1s разд.1 стл.10 стр.35</t>
  </si>
  <si>
    <t>Ф.F1s разд.1 сумма стл.1-2 стр.12=Ф.F1s разд.1 стл.8 стр.12+Ф.F1s разд.1 стл.10 стр.12</t>
  </si>
  <si>
    <t>Ф.F1s разд.1 сумма стл.1-2 стр.26=Ф.F1s разд.1 стл.8 стр.26+Ф.F1s разд.1 стл.10 стр.26</t>
  </si>
  <si>
    <t>Ф.F1s разд.1 сумма стл.1-2 стр.15=Ф.F1s разд.1 стл.8 стр.15+Ф.F1s разд.1 стл.10 стр.15</t>
  </si>
  <si>
    <t>Ф.F1s разд.1 сумма стл.1-2 стр.46=Ф.F1s разд.1 стл.8 стр.46+Ф.F1s разд.1 стл.10 стр.46</t>
  </si>
  <si>
    <t>Ф.F1s разд.1 сумма стл.1-2 стр.9=Ф.F1s разд.1 стл.8 стр.9+Ф.F1s разд.1 стл.10 стр.9</t>
  </si>
  <si>
    <t>Ф.F1s разд.1 сумма стл.1-2 стр.32=Ф.F1s разд.1 стл.8 стр.32+Ф.F1s разд.1 стл.10 стр.32</t>
  </si>
  <si>
    <t>Ф.F1s разд.1 сумма стл.1-2 стр.23=Ф.F1s разд.1 стл.8 стр.23+Ф.F1s разд.1 стл.10 стр.23</t>
  </si>
  <si>
    <t>Ф.F1s разд.1 сумма стл.1-2 стр.29=Ф.F1s разд.1 стл.8 стр.29+Ф.F1s разд.1 стл.10 стр.29</t>
  </si>
  <si>
    <t>Ф.F1s разд.1 сумма стл.1-2 стр.6=Ф.F1s разд.1 стл.8 стр.6+Ф.F1s разд.1 стл.10 стр.6</t>
  </si>
  <si>
    <t>Ф.F1s разд.1 сумма стл.1-2 стр.8=Ф.F1s разд.1 стл.8 стр.8+Ф.F1s разд.1 стл.10 стр.8</t>
  </si>
  <si>
    <t>Ф.F1s разд.1 сумма стл.1-2 стр.31=Ф.F1s разд.1 стл.8 стр.31+Ф.F1s разд.1 стл.10 стр.31</t>
  </si>
  <si>
    <t>Ф.F1s разд.1 сумма стл.1-2 стр.14=Ф.F1s разд.1 стл.8 стр.14+Ф.F1s разд.1 стл.10 стр.14</t>
  </si>
  <si>
    <t>Ф.F1s разд.1 сумма стл.1-2 стр.37=Ф.F1s разд.1 стл.8 стр.37+Ф.F1s разд.1 стл.10 стр.37</t>
  </si>
  <si>
    <t>Ф.F1s разд.1 сумма стл.1-2 стр.28=Ф.F1s разд.1 стл.8 стр.28+Ф.F1s разд.1 стл.10 стр.28</t>
  </si>
  <si>
    <t>Ф.F1s разд.1 сумма стл.1-2 стр.20=Ф.F1s разд.1 стл.8 стр.20+Ф.F1s разд.1 стл.10 стр.20</t>
  </si>
  <si>
    <t>Ф.F1s разд.10 стл.1 стр.6&gt;=Ф.F1s разд.10 стл.5 стр.6</t>
  </si>
  <si>
    <t>Ф.F1s разд.10 стл.1 стр.4&gt;=Ф.F1s разд.10 стл.5 стр.4</t>
  </si>
  <si>
    <t>Ф.F1s разд.10 стл.1 стр.1&gt;=Ф.F1s разд.10 стл.5 стр.1</t>
  </si>
  <si>
    <t>Ф.F1s разд.10 стл.1 стр.3&gt;=Ф.F1s разд.10 стл.2 стр.3</t>
  </si>
  <si>
    <t>Ф.F1s разд.10 стл.1 стр.6&gt;=Ф.F1s разд.10 стл.2 стр.6</t>
  </si>
  <si>
    <t>Ф.F1s разд.10 стл.1 стр.5&gt;=Ф.F1s разд.10 стл.2 стр.5</t>
  </si>
  <si>
    <t>Ф.F1s разд.10 стл.1 стр.2&gt;=Ф.F1s разд.10 стл.2 стр.2</t>
  </si>
  <si>
    <t>Ф.F1s разд.10 стл.1 стр.4&gt;=Ф.F1s разд.10 стл.2 стр.4</t>
  </si>
  <si>
    <t>Ф.F1s разд.10 стл.1 стр.1&gt;=Ф.F1s разд.10 стл.2 стр.1</t>
  </si>
  <si>
    <t>Ф.F1s разд.6 стл.6 стр.8=Ф.F1s разд.4 стл.4 стр.1</t>
  </si>
  <si>
    <t>Ф.F1s разд.6 стл.5 стр.8=Ф.F1s разд.4 стл.2 стр.1</t>
  </si>
  <si>
    <t>Ф.F1s разд.6 стл.3 стр.8=Ф.F1s разд.4 стл.1 стр.1</t>
  </si>
  <si>
    <t>Ф.F1s разд.6 стл.6 стр.8=Ф.F1s разд.6 стл.5 стр.9</t>
  </si>
  <si>
    <t>Ф.F1s разд.6 стл.6 стр.8=Ф.F1s разд.6 стл.6 стр.9</t>
  </si>
  <si>
    <t>Ф.F1s разд.6 стл.5 стр.2&lt;=Ф.F1s разд.6 стл.3 стр.2</t>
  </si>
  <si>
    <t>Ф.F1s разд.6 стл.5 стр.5&lt;=Ф.F1s разд.6 стл.3 стр.5</t>
  </si>
  <si>
    <t>Ф.F1s разд.6 стл.5 стр.8&lt;=Ф.F1s разд.6 стл.3 стр.8</t>
  </si>
  <si>
    <t>Ф.F1s разд.6 стл.5 стр.1&lt;=Ф.F1s разд.6 стл.3 стр.1</t>
  </si>
  <si>
    <t>Ф.F1s разд.6 стл.5 стр.4&lt;=Ф.F1s разд.6 стл.3 стр.4</t>
  </si>
  <si>
    <t>Ф.F1s разд.6 стл.5 стр.7&lt;=Ф.F1s разд.6 стл.3 стр.7</t>
  </si>
  <si>
    <t>Ф.F1s разд.6 стл.5 стр.9&lt;=Ф.F1s разд.6 стл.3 стр.9</t>
  </si>
  <si>
    <t>Ф.F1s разд.6 стл.5 стр.3&lt;=Ф.F1s разд.6 стл.3 стр.3</t>
  </si>
  <si>
    <t>Ф.F1s разд.6 стл.5 стр.6&lt;=Ф.F1s разд.6 стл.3 стр.6</t>
  </si>
  <si>
    <t>Ф.F1s разд.6 стл.6 стр.9&lt;=Ф.F1s разд.6 стл.5 стр.9</t>
  </si>
  <si>
    <t>Ф.F1s разд.6 стл.6 стр.1&lt;=Ф.F1s разд.6 стл.5 стр.1</t>
  </si>
  <si>
    <t>Ф.F1s разд.6 стл.6 стр.7&lt;=Ф.F1s разд.6 стл.5 стр.7</t>
  </si>
  <si>
    <t>Ф.F1s разд.6 стл.6 стр.4&lt;=Ф.F1s разд.6 стл.5 стр.4</t>
  </si>
  <si>
    <t>Ф.F1s разд.6 стл.6 стр.6&lt;=Ф.F1s разд.6 стл.5 стр.6</t>
  </si>
  <si>
    <t>Ф.F1s разд.6 стл.6 стр.3&lt;=Ф.F1s разд.6 стл.5 стр.3</t>
  </si>
  <si>
    <t>Ф.F1s разд.6 стл.6 стр.5&lt;=Ф.F1s разд.6 стл.5 стр.5</t>
  </si>
  <si>
    <t>Ф.F1s разд.6 стл.6 стр.2&lt;=Ф.F1s разд.6 стл.5 стр.2</t>
  </si>
  <si>
    <t>Ф.F1s разд.6 стл.6 стр.8&lt;=Ф.F1s разд.6 стл.5 стр.8</t>
  </si>
  <si>
    <t>Ф.F1s разд.6 стл.4 стр.8&lt;=Ф.F1s разд.6 стл.3 стр.8</t>
  </si>
  <si>
    <t>Ф.F1s разд.6 стл.4 стр.6&lt;=Ф.F1s разд.6 стл.3 стр.6</t>
  </si>
  <si>
    <t>Ф.F1s разд.6 стл.4 стр.9&lt;=Ф.F1s разд.6 стл.3 стр.9</t>
  </si>
  <si>
    <t>Ф.F1s разд.6 стл.4 стр.3&lt;=Ф.F1s разд.6 стл.3 стр.3</t>
  </si>
  <si>
    <t>Ф.F1s разд.4 стл.3 сумма стр.1-61=Ф.F1s разд.4 стл.3 стр.62</t>
  </si>
  <si>
    <t>Ф.F1s разд.4 стл.1 сумма стр.1-61=Ф.F1s разд.4 стл.1 стр.62</t>
  </si>
  <si>
    <t>Ф.F1s разд.4 стл.4 сумма стр.1-61=Ф.F1s разд.4 стл.4 стр.62</t>
  </si>
  <si>
    <t>Ф.F1s разд.4 сумма стл.1-4 сумма стр.1-62&gt;0</t>
  </si>
  <si>
    <t>Ф.F1s разд.4 стл.4 стр.17&lt;=Ф.F1s разд.4 стл.2 стр.17</t>
  </si>
  <si>
    <t>Ф.F1s разд.4 стл.4 стр.54&lt;=Ф.F1s разд.4 стл.2 стр.54</t>
  </si>
  <si>
    <t>Ф.F1s разд.4 стл.4 стр.40&lt;=Ф.F1s разд.4 стл.2 стр.40</t>
  </si>
  <si>
    <t>Ф.F1s разд.4 стл.4 стр.57&lt;=Ф.F1s разд.4 стл.2 стр.57</t>
  </si>
  <si>
    <t>Ф.F1s разд.4 стл.4 стр.34&lt;=Ф.F1s разд.4 стл.2 стр.34</t>
  </si>
  <si>
    <t>Ф.F1s разд.4 стл.4 стр.23&lt;=Ф.F1s разд.4 стл.2 стр.23</t>
  </si>
  <si>
    <t>Ф.F1s разд.4 стл.4 стр.60&lt;=Ф.F1s разд.4 стл.2 стр.60</t>
  </si>
  <si>
    <t>Ф.F1s разд.4 стл.4 стр.46&lt;=Ф.F1s разд.4 стл.2 стр.46</t>
  </si>
  <si>
    <t>Ф.F1s разд.4 стл.4 стр.14&lt;=Ф.F1s разд.4 стл.2 стр.14</t>
  </si>
  <si>
    <t>Ф.F1s разд.4 стл.4 стр.37&lt;=Ф.F1s разд.4 стл.2 стр.37</t>
  </si>
  <si>
    <t>Ф.F1s разд.4 стл.4 стр.43&lt;=Ф.F1s разд.4 стл.2 стр.43</t>
  </si>
  <si>
    <t>Ф.F1s разд.4 стл.4 стр.20&lt;=Ф.F1s разд.4 стл.2 стр.20</t>
  </si>
  <si>
    <t>Ф.F1s разд.4 стл.4 стр.3&lt;=Ф.F1s разд.4 стл.2 стр.3</t>
  </si>
  <si>
    <t>Ф.F1s разд.4 стл.4 стр.26&lt;=Ф.F1s разд.4 стл.2 стр.26</t>
  </si>
  <si>
    <t>Ф.F1s разд.4 стл.4 стр.19&lt;=Ф.F1s разд.4 стл.2 стр.19</t>
  </si>
  <si>
    <t>Ф.F1s разд.4 стл.4 стр.42&lt;=Ф.F1s разд.4 стл.2 стр.42</t>
  </si>
  <si>
    <t>Ф.F1s разд.4 стл.4 стр.59&lt;=Ф.F1s разд.4 стл.2 стр.59</t>
  </si>
  <si>
    <t>Ф.F1s разд.4 стл.4 стр.25&lt;=Ф.F1s разд.4 стл.2 стр.25</t>
  </si>
  <si>
    <t>Ф.F1s разд.4 стл.4 стр.2&lt;=Ф.F1s разд.4 стл.2 стр.2</t>
  </si>
  <si>
    <t>Ф.F1s разд.4 стл.4 стр.51&lt;=Ф.F1s разд.4 стл.2 стр.51</t>
  </si>
  <si>
    <t>Ф.F1s разд.4 стл.4 стр.5&lt;=Ф.F1s разд.4 стл.2 стр.5</t>
  </si>
  <si>
    <t>Ф.F1s разд.4 стл.4 стр.28&lt;=Ф.F1s разд.4 стл.2 стр.28</t>
  </si>
  <si>
    <t>Ф.F1s разд.4 стл.4 стр.45&lt;=Ф.F1s разд.4 стл.2 стр.45</t>
  </si>
  <si>
    <t>Ф.F1s разд.4 стл.4 стр.22&lt;=Ф.F1s разд.4 стл.2 стр.22</t>
  </si>
  <si>
    <t>Ф.F1s разд.4 стл.4 стр.48&lt;=Ф.F1s разд.4 стл.2 стр.48</t>
  </si>
  <si>
    <t>Ф.F1s разд.4 стл.4 стр.8&lt;=Ф.F1s разд.4 стл.2 стр.8</t>
  </si>
  <si>
    <t>Ф.F1s разд.4 стл.4 стр.62&lt;=Ф.F1s разд.4 стл.2 стр.62</t>
  </si>
  <si>
    <t>Ф.F1s разд.4 стл.4 стр.31&lt;=Ф.F1s разд.4 стл.2 стр.31</t>
  </si>
  <si>
    <t>Ф.F1s разд.4 стл.4 стр.39&lt;=Ф.F1s разд.4 стл.2 стр.39</t>
  </si>
  <si>
    <t>Ф.F1s разд.4 стл.4 стр.11&lt;=Ф.F1s разд.4 стл.2 стр.11</t>
  </si>
  <si>
    <t>Ф.F1s разд.4 стл.4 стр.13&lt;=Ф.F1s разд.4 стл.2 стр.13</t>
  </si>
  <si>
    <t>Ф.F1s разд.1 стл.19 стр.22&lt;=Ф.F1s разд.1 сумма стл.3-4 стр.22</t>
  </si>
  <si>
    <t>Ф.F1s разд.1 стл.19 стр.42&lt;=Ф.F1s разд.1 сумма стл.3-4 стр.42</t>
  </si>
  <si>
    <t>Ф.F1s разд.1 стл.19 стр.25&lt;=Ф.F1s разд.1 сумма стл.3-4 стр.25</t>
  </si>
  <si>
    <t>Ф.F1s разд.1 стл.19 стр.2&lt;=Ф.F1s разд.1 сумма стл.3-4 стр.2</t>
  </si>
  <si>
    <t>Ф.F1s разд.1 стл.19 стр.11&lt;=Ф.F1s разд.1 сумма стл.3-4 стр.11</t>
  </si>
  <si>
    <t>Ф.F1s разд.1 стл.19 стр.34&lt;=Ф.F1s разд.1 сумма стл.3-4 стр.34</t>
  </si>
  <si>
    <t>Ф.F1s разд.1 стл.19 стр.28&lt;=Ф.F1s разд.1 сумма стл.3-4 стр.28</t>
  </si>
  <si>
    <t>Ф.F1s разд.1 стл.19 стр.5&lt;=Ф.F1s разд.1 сумма стл.3-4 стр.5</t>
  </si>
  <si>
    <t>Ф.F1s разд.1 стл.19 стр.14&lt;=Ф.F1s разд.1 сумма стл.3-4 стр.14</t>
  </si>
  <si>
    <t>Ф.F1s разд.1 стл.19 стр.45&lt;=Ф.F1s разд.1 сумма стл.3-4 стр.45</t>
  </si>
  <si>
    <t>Ф.F1s разд.1 стл.19 стр.10&lt;=Ф.F1s разд.1 сумма стл.3-4 стр.10</t>
  </si>
  <si>
    <t>Ф.F1s разд.1 стл.19 стр.16&lt;=Ф.F1s разд.1 сумма стл.3-4 стр.16</t>
  </si>
  <si>
    <t>Ф.F1s разд.1 стл.19 стр.47&lt;=Ф.F1s разд.1 сумма стл.3-4 стр.47</t>
  </si>
  <si>
    <t>Ф.F1s разд.1 стл.19 стр.39&lt;=Ф.F1s разд.1 сумма стл.3-4 стр.39</t>
  </si>
  <si>
    <t>Ф.F1s разд.1 стл.19 стр.30&lt;=Ф.F1s разд.1 сумма стл.3-4 стр.30</t>
  </si>
  <si>
    <t>Ф.F1s разд.1 стл.19 стр.7&lt;=Ф.F1s разд.1 сумма стл.3-4 стр.7</t>
  </si>
  <si>
    <t>Ф.F1s разд.1 стл.19 стр.33&lt;=Ф.F1s разд.1 сумма стл.3-4 стр.33</t>
  </si>
  <si>
    <t>Ф.F1s разд.1 стл.19 стр.19&lt;=Ф.F1s разд.1 сумма стл.3-4 стр.19</t>
  </si>
  <si>
    <t>Ф.F1s разд.1 стл.19 стр.36&lt;=Ф.F1s разд.1 сумма стл.3-4 стр.36</t>
  </si>
  <si>
    <t>Ф.F1s разд.1 стл.19 стр.27&lt;=Ф.F1s разд.1 сумма стл.3-4 стр.27</t>
  </si>
  <si>
    <t>Ф.F1s разд.1 стл.19 стр.13&lt;=Ф.F1s разд.1 сумма стл.3-4 стр.13</t>
  </si>
  <si>
    <t>Ф.F1s разд.1 стл.19 стр.4&lt;=Ф.F1s разд.1 сумма стл.3-4 стр.4</t>
  </si>
  <si>
    <t>Ф.F1s разд.1 стл.19 стр.12&lt;=Ф.F1s разд.1 сумма стл.3-4 стр.12</t>
  </si>
  <si>
    <t>Ф.F1s разд.1 стл.19 стр.21&lt;=Ф.F1s разд.1 сумма стл.3-4 стр.21</t>
  </si>
  <si>
    <t>Ф.F1s разд.1 стл.19 стр.35&lt;=Ф.F1s разд.1 сумма стл.3-4 стр.35</t>
  </si>
  <si>
    <t>Ф.F1s разд.3 стл.2 стр.12&lt;=Ф.F1s разд.3 стл.1 стр.12</t>
  </si>
  <si>
    <t>Ф.F1s разд.3 стл.2 стр.4&lt;=Ф.F1s разд.3 стл.1 стр.4</t>
  </si>
  <si>
    <t>Ф.F1s разд.3 стл.2 стр.15&lt;=Ф.F1s разд.3 стл.1 стр.15</t>
  </si>
  <si>
    <t>Ф.F1s разд.3 стл.2 стр.18&lt;=Ф.F1s разд.3 стл.1 стр.18</t>
  </si>
  <si>
    <t>Ф.F1s разд.3 стл.2 стр.1&lt;=Ф.F1s разд.3 стл.1 стр.1</t>
  </si>
  <si>
    <t>Ф.F1s разд.3 стл.2 стр.24&lt;=Ф.F1s разд.3 стл.1 стр.24</t>
  </si>
  <si>
    <t>Ф.F1s разд.3 стл.2 стр.13&lt;=Ф.F1s разд.3 стл.1 стр.13</t>
  </si>
  <si>
    <t>Ф.F1s разд.3 стл.2 стр.27&lt;=Ф.F1s разд.3 стл.1 стр.27</t>
  </si>
  <si>
    <t>Ф.F1s разд.3 стл.2 стр.7&lt;=Ф.F1s разд.3 стл.1 стр.7</t>
  </si>
  <si>
    <t>Ф.F1s разд.3 стл.2 стр.30&lt;=Ф.F1s разд.3 стл.1 стр.30</t>
  </si>
  <si>
    <t>Ф.F1s разд.3 стл.2 стр.16&lt;=Ф.F1s разд.3 стл.1 стр.16</t>
  </si>
  <si>
    <t>Ф.F1s разд.3 стл.2 стр.19&lt;=Ф.F1s разд.3 стл.1 стр.19</t>
  </si>
  <si>
    <t>Ф.F1s разд.3 стл.2 стр.10&lt;=Ф.F1s разд.3 стл.1 стр.10</t>
  </si>
  <si>
    <t>Ф.F1s разд.3 стл.2 стр.33&lt;=Ф.F1s разд.3 стл.1 стр.33</t>
  </si>
  <si>
    <t>Ф.F1s разд.3 стл.2 стр.14&lt;=Ф.F1s разд.3 стл.1 стр.14</t>
  </si>
  <si>
    <t>Ф.F1s разд.3 стл.2 стр.22&lt;=Ф.F1s разд.3 стл.1 стр.22</t>
  </si>
  <si>
    <t>Ф.F1s разд.3 стл.2 стр.28&lt;=Ф.F1s разд.3 стл.1 стр.28</t>
  </si>
  <si>
    <t>Ф.F1s разд.3 стл.2 стр.5&lt;=Ф.F1s разд.3 стл.1 стр.5</t>
  </si>
  <si>
    <t>Ф.F1s разд.3 стл.2 стр.34&lt;=Ф.F1s разд.3 стл.1 стр.34</t>
  </si>
  <si>
    <t>Ф.F1s разд.3 стл.2 стр.31&lt;=Ф.F1s разд.3 стл.1 стр.31</t>
  </si>
  <si>
    <t>Ф.F1s разд.3 стл.2 стр.8&lt;=Ф.F1s разд.3 стл.1 стр.8</t>
  </si>
  <si>
    <t>Ф.F1s разд.3 стл.2 стр.25&lt;=Ф.F1s разд.3 стл.1 стр.25</t>
  </si>
  <si>
    <t>Ф.F1s разд.3 стл.2 стр.2&lt;=Ф.F1s разд.3 стл.1 стр.2</t>
  </si>
  <si>
    <t>Ф.F1s разд.3 стл.2 стр.11&lt;=Ф.F1s разд.3 стл.1 стр.11</t>
  </si>
  <si>
    <t>Ф.F1s разд.3 стл.2 стр.17&lt;=Ф.F1s разд.3 стл.1 стр.17</t>
  </si>
  <si>
    <t>Ф.F1s разд.3 стл.2 стр.3&lt;=Ф.F1s разд.3 стл.1 стр.3</t>
  </si>
  <si>
    <t>Ф.F1s разд.3 стл.2 стр.26&lt;=Ф.F1s разд.3 стл.1 стр.26</t>
  </si>
  <si>
    <t>Ф.F1s разд.3 стл.2 стр.20&lt;=Ф.F1s разд.3 стл.1 стр.20</t>
  </si>
  <si>
    <t>Ф.F1s разд.3 стл.2 стр.23&lt;=Ф.F1s разд.3 стл.1 стр.23</t>
  </si>
  <si>
    <t>Ф.F1s разд.1 стл.9 стр.3&lt;=Ф.F1s разд.1 стл.8 стр.3</t>
  </si>
  <si>
    <t>Ф.F1s разд.1 стл.9 стр.11&lt;=Ф.F1s разд.1 стл.8 стр.11</t>
  </si>
  <si>
    <t>Ф.F1s разд.1 стл.9 стр.20&lt;=Ф.F1s разд.1 стл.8 стр.20</t>
  </si>
  <si>
    <t>Ф.F1s разд.1 стл.9 стр.40&lt;=Ф.F1s разд.1 стл.8 стр.40</t>
  </si>
  <si>
    <t>Ф.F1s разд.1 стл.9 стр.15&lt;=Ф.F1s разд.1 стл.8 стр.15</t>
  </si>
  <si>
    <t>Ф.F1s разд.1 стл.9 стр.29&lt;=Ф.F1s разд.1 стл.8 стр.29</t>
  </si>
  <si>
    <t>Ф.F1s разд.1 стл.9 стр.35&lt;=Ф.F1s разд.1 стл.8 стр.35</t>
  </si>
  <si>
    <t>Ф.F1s разд.1 стл.9 стр.18&lt;=Ф.F1s разд.1 стл.8 стр.18</t>
  </si>
  <si>
    <t>Ф.F1s разд.1 стл.9 стр.9&lt;=Ф.F1s разд.1 стл.8 стр.9</t>
  </si>
  <si>
    <t>Ф.F1s разд.1 стл.9 стр.41&lt;=Ф.F1s разд.1 стл.8 стр.41</t>
  </si>
  <si>
    <t>Ф.F1s разд.1 стл.9 стр.12&lt;=Ф.F1s разд.1 стл.8 стр.12</t>
  </si>
  <si>
    <t>Ф.F1s разд.1 стл.9 стр.6&lt;=Ф.F1s разд.1 стл.8 стр.6</t>
  </si>
  <si>
    <t>Ф.F1s разд.1 стл.9 стр.32&lt;=Ф.F1s разд.1 стл.8 стр.32</t>
  </si>
  <si>
    <t>Ф.F1s разд.1 стл.9 стр.21&lt;=Ф.F1s разд.1 стл.8 стр.21</t>
  </si>
  <si>
    <t>Ф.F1s разд.1 стл.9 стр.10&lt;=Ф.F1s разд.1 стл.8 стр.10</t>
  </si>
  <si>
    <t>Ф.F1s разд.1 стл.9 стр.27&lt;=Ф.F1s разд.1 стл.8 стр.27</t>
  </si>
  <si>
    <t>Ф.F1s разд.1 стл.9 стр.36&lt;=Ф.F1s разд.1 стл.8 стр.36</t>
  </si>
  <si>
    <t>Ф.F1s разд.1 стл.9 стр.24&lt;=Ф.F1s разд.1 стл.8 стр.24</t>
  </si>
  <si>
    <t>Ф.F1s разд.1 стл.9 стр.44&lt;=Ф.F1s разд.1 стл.8 стр.44</t>
  </si>
  <si>
    <t>Ф.F1s разд.1 стл.9 стр.1&lt;=Ф.F1s разд.1 стл.8 стр.1</t>
  </si>
  <si>
    <t>Ф.F1s разд.1 стл.9 стр.30&lt;=Ф.F1s разд.1 стл.8 стр.30</t>
  </si>
  <si>
    <t>Ф.F1s разд.1 стл.9 стр.7&lt;=Ф.F1s разд.1 стл.8 стр.7</t>
  </si>
  <si>
    <t>Ф.F1s разд.1 стл.9 стр.38&lt;=Ф.F1s разд.1 стл.8 стр.38</t>
  </si>
  <si>
    <t>Ф.F1s разд.1 стл.9 стр.47&lt;=Ф.F1s разд.1 стл.8 стр.47</t>
  </si>
  <si>
    <t>Ф.F1s разд.1 стл.9 стр.13&lt;=Ф.F1s разд.1 стл.8 стр.13</t>
  </si>
  <si>
    <t>Ф.F1s разд.1 стл.9 стр.33&lt;=Ф.F1s разд.1 стл.8 стр.33</t>
  </si>
  <si>
    <t>Ф.F1s разд.1 стл.9 стр.4&lt;=Ф.F1s разд.1 стл.8 стр.4</t>
  </si>
  <si>
    <t>Ф.F1s разд.2 стл.2 стр.31&lt;=Ф.F1s разд.2 стл.1 стр.31</t>
  </si>
  <si>
    <t>Ф.F1s разд.2 стл.2 стр.8&lt;=Ф.F1s разд.2 стл.1 стр.8</t>
  </si>
  <si>
    <t>Ф.F1s разд.2 стл.2 стр.20&lt;=Ф.F1s разд.2 стл.1 стр.20</t>
  </si>
  <si>
    <t>Ф.F1s разд.2 стл.2 стр.14&lt;=Ф.F1s разд.2 стл.1 стр.14</t>
  </si>
  <si>
    <t>Ф.F1s разд.2 стл.2 стр.37&lt;=Ф.F1s разд.2 стл.1 стр.37</t>
  </si>
  <si>
    <t>Ф.F1s разд.2 стл.2 стр.43&lt;=Ф.F1s разд.2 стл.1 стр.43</t>
  </si>
  <si>
    <t>Ф.F1s разд.2 стл.2 стр.34&lt;=Ф.F1s разд.2 стл.1 стр.34</t>
  </si>
  <si>
    <t>Ф.F1s разд.2 стл.2 стр.11&lt;=Ф.F1s разд.2 стл.1 стр.11</t>
  </si>
  <si>
    <t>Ф.F1s разд.2 стл.2 стр.40&lt;=Ф.F1s разд.2 стл.1 стр.40</t>
  </si>
  <si>
    <t>Ф.F1s разд.2 стл.2 стр.17&lt;=Ф.F1s разд.2 стл.1 стр.17</t>
  </si>
  <si>
    <t>Ф.F1s разд.2 стл.2 стр.30&lt;=Ф.F1s разд.2 стл.1 стр.30</t>
  </si>
  <si>
    <t>Ф.F1s разд.2 стл.2 стр.7&lt;=Ф.F1s разд.2 стл.1 стр.7</t>
  </si>
  <si>
    <t>Ф.F1s разд.2 стл.2 стр.21&lt;=Ф.F1s разд.2 стл.1 стр.21</t>
  </si>
  <si>
    <t>Ф.F1s разд.2 стл.2 стр.33&lt;=Ф.F1s разд.2 стл.1 стр.33</t>
  </si>
  <si>
    <t>Ф.F1s разд.2 стл.2 стр.41&lt;=Ф.F1s разд.2 стл.1 стр.41</t>
  </si>
  <si>
    <t>Ф.F1s разд.2 стл.2 стр.24&lt;=Ф.F1s разд.2 стл.1 стр.24</t>
  </si>
  <si>
    <t>Ф.F1s разд.2 стл.2 стр.1&lt;=Ф.F1s разд.2 стл.1 стр.1</t>
  </si>
  <si>
    <t>Ф.F1s разд.2 стл.2 стр.10&lt;=Ф.F1s разд.2 стл.1 стр.10</t>
  </si>
  <si>
    <t>Ф.F1s разд.2 стл.2 стр.4&lt;=Ф.F1s разд.2 стл.1 стр.4</t>
  </si>
  <si>
    <t>Ф.F1s разд.2 стл.2 стр.27&lt;=Ф.F1s разд.2 стл.1 стр.27</t>
  </si>
  <si>
    <t>Ф.F1s разд.2 стл.2 стр.39&lt;=Ф.F1s разд.2 стл.1 стр.39</t>
  </si>
  <si>
    <t>Ф.F1s разд.2 стл.2 стр.22&lt;=Ф.F1s разд.2 стл.1 стр.22</t>
  </si>
  <si>
    <t>Ф.F1s разд.2 стл.2 стр.16&lt;=Ф.F1s разд.2 стл.1 стр.16</t>
  </si>
  <si>
    <t>Ф.F1s разд.1 сумма стл.1-2 стр.10=Ф.F1s разд.1 стл.8 стр.10+Ф.F1s разд.1 стл.10 стр.10</t>
  </si>
  <si>
    <t>Ф.F1s разд.1 сумма стл.1-2 стр.1=Ф.F1s разд.1 стл.8 стр.1+Ф.F1s разд.1 стл.10 стр.1</t>
  </si>
  <si>
    <t>Ф.F1s разд.1 сумма стл.1-2 стр.24=Ф.F1s разд.1 стл.8 стр.24+Ф.F1s разд.1 стл.10 стр.24</t>
  </si>
  <si>
    <t>Ф.F1s разд.1 сумма стл.1-2 стр.7=Ф.F1s разд.1 стл.8 стр.7+Ф.F1s разд.1 стл.10 стр.7</t>
  </si>
  <si>
    <t>Ф.F1s разд.2 стл.2 стр.28&lt;=Ф.F1s разд.2 стл.1 стр.28</t>
  </si>
  <si>
    <t>Ф.F1s разд.2 стл.2 стр.42&lt;=Ф.F1s разд.2 стл.1 стр.42</t>
  </si>
  <si>
    <t>Ф.F1s разд.2 стл.2 стр.44&lt;=Ф.F1s разд.2 стл.1 стр.44</t>
  </si>
  <si>
    <t>Ф.F1s разд.2 стл.2 стр.19&lt;=Ф.F1s разд.2 стл.1 стр.19</t>
  </si>
  <si>
    <t>Ф.F1s разд.2 стл.2 стр.25&lt;=Ф.F1s разд.2 стл.1 стр.25</t>
  </si>
  <si>
    <t>Ф.F1s разд.2 стл.2 стр.2&lt;=Ф.F1s разд.2 стл.1 стр.2</t>
  </si>
  <si>
    <t>Ф.F1s разд.2 стл.2 стр.36&lt;=Ф.F1s разд.2 стл.1 стр.36</t>
  </si>
  <si>
    <t>Ф.F1s разд.2 стл.2 стр.13&lt;=Ф.F1s разд.2 стл.1 стр.13</t>
  </si>
  <si>
    <t>Ф.F1s разд.1 стл.3 стр.37&lt;=Ф.F1s разд.1 стл.3 стр.35</t>
  </si>
  <si>
    <t>Ф.F1s разд.1 стл.20 стр.37&lt;=Ф.F1s разд.1 стл.20 стр.35</t>
  </si>
  <si>
    <t>Ф.F1s разд.1 стл.6 стр.37&lt;=Ф.F1s разд.1 стл.6 стр.35</t>
  </si>
  <si>
    <t>Ф.F1s разд.1 стл.23 стр.37&lt;=Ф.F1s разд.1 стл.23 стр.35</t>
  </si>
  <si>
    <t>Ф.F1s разд.1 стл.9 стр.37&lt;=Ф.F1s разд.1 стл.9 стр.35</t>
  </si>
  <si>
    <t>Ф.F1s разд.1 стл.17 стр.37&lt;=Ф.F1s разд.1 стл.17 стр.35</t>
  </si>
  <si>
    <t>Ф.F1s разд.1 стл.5 стр.37&lt;=Ф.F1s разд.1 стл.5 стр.35</t>
  </si>
  <si>
    <t>Ф.F1s разд.1 стл.11 стр.37&lt;=Ф.F1s разд.1 стл.11 стр.35</t>
  </si>
  <si>
    <t xml:space="preserve">Дела частного обвинения: </t>
  </si>
  <si>
    <t>Наименование показателя</t>
  </si>
  <si>
    <t>№ стр.</t>
  </si>
  <si>
    <t>Число осужденных</t>
  </si>
  <si>
    <t>Всего лиц</t>
  </si>
  <si>
    <t>Смертная казнь</t>
  </si>
  <si>
    <t>Пожизненное лишение свободы</t>
  </si>
  <si>
    <t>Лишение свободы на определенный срок</t>
  </si>
  <si>
    <t>Обязательные работы</t>
  </si>
  <si>
    <t>Исправительные работы</t>
  </si>
  <si>
    <t>Ф.F1s разд.1 стл.2 стр.37&lt;=Ф.F1s разд.1 стл.2 стр.35</t>
  </si>
  <si>
    <t>Ф.F1s разд.1 стл.22 стр.37&lt;=Ф.F1s разд.1 стл.22 стр.35</t>
  </si>
  <si>
    <t>Ф.F1s разд.1 стл.14 стр.37&lt;=Ф.F1s разд.1 стл.14 стр.35</t>
  </si>
  <si>
    <t>Ф.F1s разд.1 стл.8 стр.37&lt;=Ф.F1s разд.1 стл.8 стр.35</t>
  </si>
  <si>
    <t>Ф.F1s разд.1 стл.18 стр.37&lt;=Ф.F1s разд.1 стл.18 стр.35</t>
  </si>
  <si>
    <t>Ф.F1s разд.1 стл.4 стр.37&lt;=Ф.F1s разд.1 стл.4 стр.35</t>
  </si>
  <si>
    <t>Ф.F1s разд.1 стл.12 стр.37&lt;=Ф.F1s разд.1 стл.12 стр.35</t>
  </si>
  <si>
    <t>Ф.F1s разд.1 стл.21 стр.37&lt;=Ф.F1s разд.1 стл.21 стр.35</t>
  </si>
  <si>
    <t>Ф.F1s разд.1 стл.24 стр.37&lt;=Ф.F1s разд.1 стл.24 стр.35</t>
  </si>
  <si>
    <t>Ф.F1s разд.1 стл.1 стр.37&lt;=Ф.F1s разд.1 стл.1 стр.35</t>
  </si>
  <si>
    <t>Ф.F1s разд.1 стл.15 стр.37&lt;=Ф.F1s разд.1 стл.15 стр.35</t>
  </si>
  <si>
    <t>Ф.F1s разд.1 стл.19 стр.37&lt;=Ф.F1s разд.1 стл.19 стр.35</t>
  </si>
  <si>
    <t>Ф.F1s разд.1 стл.10 стр.37&lt;=Ф.F1s разд.1 стл.10 стр.35</t>
  </si>
  <si>
    <t>Ф.F1s разд.1 стл.7 стр.37&lt;=Ф.F1s разд.1 стл.7 стр.35</t>
  </si>
  <si>
    <t>Ф.F1s разд.1 стл.16 стр.37&lt;=Ф.F1s разд.1 стл.16 стр.35</t>
  </si>
  <si>
    <t>Ф.F1s разд.1 стл.13 стр.37&lt;=Ф.F1s разд.1 стл.13 стр.35</t>
  </si>
  <si>
    <t>Ф.F1s разд.1 стл.14 стр.40&lt;=Ф.F1s разд.1 стл.14 стр.35</t>
  </si>
  <si>
    <t>Ф.F1s разд.1 стл.23 стр.40&lt;=Ф.F1s разд.1 стл.23 стр.35</t>
  </si>
  <si>
    <t>Ф.F1s разд.1 стл.17 стр.40&lt;=Ф.F1s разд.1 стл.17 стр.35</t>
  </si>
  <si>
    <t>Ф.F1s разд.1 стл.3 стр.40&lt;=Ф.F1s разд.1 стл.3 стр.35</t>
  </si>
  <si>
    <t>Ф.F1s разд.1 стл.11 стр.40&lt;=Ф.F1s разд.1 стл.11 стр.35</t>
  </si>
  <si>
    <t>Ф.F1s разд.1 стл.20 стр.40&lt;=Ф.F1s разд.1 стл.20 стр.35</t>
  </si>
  <si>
    <t>Ф.F1s разд.1 стл.16 стр.40&lt;=Ф.F1s разд.1 стл.16 стр.35</t>
  </si>
  <si>
    <t>Ф.F1s разд.1 стл.22 стр.40&lt;=Ф.F1s разд.1 стл.22 стр.35</t>
  </si>
  <si>
    <t>Ф.F1s разд.1 стл.5 стр.40&lt;=Ф.F1s разд.1 стл.5 стр.35</t>
  </si>
  <si>
    <t>Ф.F1s разд.1 стл.8 стр.40&lt;=Ф.F1s разд.1 стл.8 стр.35</t>
  </si>
  <si>
    <t>Ф.F1s разд.1 стл.19 стр.40&lt;=Ф.F1s разд.1 стл.19 стр.35</t>
  </si>
  <si>
    <t>Ф.F1s разд.1 стл.2 стр.40&lt;=Ф.F1s разд.1 стл.2 стр.35</t>
  </si>
  <si>
    <t>Ф.F1s разд.1 стл.15 стр.40&lt;=Ф.F1s разд.1 стл.15 стр.35</t>
  </si>
  <si>
    <t>Ф.F1s разд.1 стл.18 стр.40&lt;=Ф.F1s разд.1 стл.18 стр.35</t>
  </si>
  <si>
    <t>Ф.F1s разд.1 стл.9 стр.40&lt;=Ф.F1s разд.1 стл.9 стр.35</t>
  </si>
  <si>
    <t>Ф.F1s разд.1 стл.12 стр.40&lt;=Ф.F1s разд.1 стл.12 стр.35</t>
  </si>
  <si>
    <t>Ф.F1s разд.1 стл.6 стр.40&lt;=Ф.F1s разд.1 стл.6 стр.35</t>
  </si>
  <si>
    <t>Ф.F1s разд.1 стл.10 стр.40&lt;=Ф.F1s разд.1 стл.10 стр.35</t>
  </si>
  <si>
    <t>Ф.F1s разд.1 стл.24 стр.40&lt;=Ф.F1s разд.1 стл.24 стр.35</t>
  </si>
  <si>
    <t>Ф.F1s разд.1 стл.4 стр.40&lt;=Ф.F1s разд.1 стл.4 стр.35</t>
  </si>
  <si>
    <t>Ф.F1s разд.1 стл.13 стр.40&lt;=Ф.F1s разд.1 стл.13 стр.35</t>
  </si>
  <si>
    <t>Ф.F1s разд.1 стл.7 стр.40&lt;=Ф.F1s разд.1 стл.7 стр.35</t>
  </si>
  <si>
    <t>Ф.F1s разд.1 стл.21 стр.40&lt;=Ф.F1s разд.1 стл.21 стр.35</t>
  </si>
  <si>
    <t>Ф.F1s разд.1 стл.1 стр.40&lt;=Ф.F1s разд.1 стл.1 стр.35</t>
  </si>
  <si>
    <t>Ф.F1s разд.1 стл.2 стр.39&lt;=Ф.F1s разд.1 стл.2 стр.35</t>
  </si>
  <si>
    <t>Ф.F1s разд.1 стл.17 стр.39&lt;=Ф.F1s разд.1 стл.17 стр.35</t>
  </si>
  <si>
    <t>Ф.F1s разд.1 стл.22 стр.39&lt;=Ф.F1s разд.1 стл.22 стр.35</t>
  </si>
  <si>
    <t>Ф.F1s разд.1 стл.8 стр.39&lt;=Ф.F1s разд.1 стл.8 стр.35</t>
  </si>
  <si>
    <t>Ф.F1s разд.1 стл.5 стр.39&lt;=Ф.F1s разд.1 стл.5 стр.35</t>
  </si>
  <si>
    <t>Ф.F1s разд.1 стл.11 стр.39&lt;=Ф.F1s разд.1 стл.11 стр.35</t>
  </si>
  <si>
    <t>Ф.F1s разд.1 стл.7 стр.39&lt;=Ф.F1s разд.1 стл.7 стр.35</t>
  </si>
  <si>
    <t>Ф.F1s разд.1 стл.16 стр.39&lt;=Ф.F1s разд.1 стл.16 стр.35</t>
  </si>
  <si>
    <t>Ф.F1s разд.1 стл.10 стр.39&lt;=Ф.F1s разд.1 стл.10 стр.35</t>
  </si>
  <si>
    <t>Ф.F1s разд.1 стл.13 стр.39&lt;=Ф.F1s разд.1 стл.13 стр.35</t>
  </si>
  <si>
    <t>Ф.F1s разд.1 стл.19 стр.39&lt;=Ф.F1s разд.1 стл.19 стр.35</t>
  </si>
  <si>
    <t>Ф.F1s разд.1 стл.3 стр.39&lt;=Ф.F1s разд.1 стл.3 стр.35</t>
  </si>
  <si>
    <t>Ф.F1s разд.1 стл.9 стр.39&lt;=Ф.F1s разд.1 стл.9 стр.35</t>
  </si>
  <si>
    <t>Ф.F1s разд.1 стл.23 стр.39&lt;=Ф.F1s разд.1 стл.23 стр.35</t>
  </si>
  <si>
    <t>Ф.F1s разд.1 стл.6 стр.39&lt;=Ф.F1s разд.1 стл.6 стр.35</t>
  </si>
  <si>
    <t>Ф.F1s разд.1 стл.12 стр.39&lt;=Ф.F1s разд.1 стл.12 стр.35</t>
  </si>
  <si>
    <t>Ф.F1s разд.1 стл.20 стр.39&lt;=Ф.F1s разд.1 стл.20 стр.35</t>
  </si>
  <si>
    <t>Ф.F1s разд.1 стл.24 стр.39&lt;=Ф.F1s разд.1 стл.24 стр.35</t>
  </si>
  <si>
    <t>Ф.F1s разд.1 стл.15 стр.39&lt;=Ф.F1s разд.1 стл.15 стр.35</t>
  </si>
  <si>
    <t>Ф.F1s разд.1 стл.1 стр.39&lt;=Ф.F1s разд.1 стл.1 стр.35</t>
  </si>
  <si>
    <t>Ф.F1s разд.1 стл.18 стр.39&lt;=Ф.F1s разд.1 стл.18 стр.35</t>
  </si>
  <si>
    <t>Ф.F1s разд.1 стл.4 стр.39&lt;=Ф.F1s разд.1 стл.4 стр.35</t>
  </si>
  <si>
    <t>Ф.F1s разд.1 стл.21 стр.39&lt;=Ф.F1s разд.1 стл.21 стр.35</t>
  </si>
  <si>
    <t>О замене неотбытого срока лишения свободы более мягким видом наказания</t>
  </si>
  <si>
    <t>Штат судей на конец отчетного периода</t>
  </si>
  <si>
    <t xml:space="preserve">Ходатайства о производстве следственных действий: </t>
  </si>
  <si>
    <t>В состоянии наркотического и иного (кроме алкогольного) опьянения</t>
  </si>
  <si>
    <t>В состоянии алкогольного опьянения</t>
  </si>
  <si>
    <t>Раздел 3.  Меры наказания и состав осужденных</t>
  </si>
  <si>
    <t>Ф.F1s разд.1 стл.22 стр.38&lt;=Ф.F1s разд.1 стл.22 стр.35</t>
  </si>
  <si>
    <t>Ф.F1s разд.1 стл.8 стр.38&lt;=Ф.F1s разд.1 стл.8 стр.35</t>
  </si>
  <si>
    <t>Ф.F1s разд.1 стл.9 стр.38&lt;=Ф.F1s разд.1 стл.9 стр.35</t>
  </si>
  <si>
    <t>Ф.F1s разд.1 стл.23 стр.38&lt;=Ф.F1s разд.1 стл.23 стр.35</t>
  </si>
  <si>
    <t>Ф.F1s разд.1 стл.6 стр.38&lt;=Ф.F1s разд.1 стл.6 стр.35</t>
  </si>
  <si>
    <t>Раздел 9. Сведения о рассмотрении судами ходатайств об избрании меры пресечения в виде заключения под стражу</t>
  </si>
  <si>
    <t>Заявления  по делам частного обвинения от граждан</t>
  </si>
  <si>
    <t>Верховному Суду Российской Федерации</t>
  </si>
  <si>
    <t>ОКПО</t>
  </si>
  <si>
    <t xml:space="preserve"> ОКАТО</t>
  </si>
  <si>
    <t>Почтовый адрес</t>
  </si>
  <si>
    <t>Код</t>
  </si>
  <si>
    <t>Наименование отчетного периода</t>
  </si>
  <si>
    <t>h</t>
  </si>
  <si>
    <t>Y</t>
  </si>
  <si>
    <t>Наименование организации, представившей отчет</t>
  </si>
  <si>
    <t xml:space="preserve">О проведении оперативно-розыскных мероприятий в соответствии со ст. 9 ФЗ "Об оперативно-розыскной деятельности":            </t>
  </si>
  <si>
    <t xml:space="preserve">с направлением в специальные учебно-воспитательные учреждения закрытого типа </t>
  </si>
  <si>
    <t>свыше 3 мес. до 1 года включительно</t>
  </si>
  <si>
    <t xml:space="preserve">Дополнительные виды наказаний: </t>
  </si>
  <si>
    <t>Об освобожении от отбывания наказания в связи с истечением сроков давности</t>
  </si>
  <si>
    <t>О замене обязательных работ лишением свободы</t>
  </si>
  <si>
    <t>Cтатус</t>
  </si>
  <si>
    <t>Код формулы</t>
  </si>
  <si>
    <t>Формула</t>
  </si>
  <si>
    <t>Описание формулы</t>
  </si>
  <si>
    <t>Ф.F1s разд.1 стл.18 стр.38&lt;=Ф.F1s разд.1 стл.18 стр.35</t>
  </si>
  <si>
    <t>Ф.F1s разд.1 стл.24 стр.38&lt;=Ф.F1s разд.1 стл.24 стр.35</t>
  </si>
  <si>
    <t>Ф.F1s разд.1 стл.1 стр.38&lt;=Ф.F1s разд.1 стл.1 стр.35</t>
  </si>
  <si>
    <t>Ф.F1s разд.1 стл.13 стр.38&lt;=Ф.F1s разд.1 стл.13 стр.35</t>
  </si>
  <si>
    <t>Ф.F1s разд.1 стл.7 стр.38&lt;=Ф.F1s разд.1 стл.7 стр.35</t>
  </si>
  <si>
    <t>Ф.F1s разд.1 стл.10 стр.38&lt;=Ф.F1s разд.1 стл.10 стр.35</t>
  </si>
  <si>
    <t>Ф.F1s разд.1 стл.19 стр.38&lt;=Ф.F1s разд.1 стл.19 стр.35</t>
  </si>
  <si>
    <t>Ф.F1s разд.1 стл.16 стр.38&lt;=Ф.F1s разд.1 стл.16 стр.35</t>
  </si>
  <si>
    <t>Ф.F1s разд.1 стл.3 стр.36&lt;=Ф.F1s разд.1 стл.3 стр.35</t>
  </si>
  <si>
    <t>Ф.F1s разд.1 стл.11 стр.36&lt;=Ф.F1s разд.1 стл.11 стр.35</t>
  </si>
  <si>
    <t>Ф.F1s разд.1 стл.17 стр.36&lt;=Ф.F1s разд.1 стл.17 стр.35</t>
  </si>
  <si>
    <t>Об отмене условного осуждения в связи с неисполнением возложенных обязанностей или совершением нового преступления  (ч. 3,4 ст. 74 УК РФ)</t>
  </si>
  <si>
    <t>Ф.F1s разд.1 стл.14 стр.36&lt;=Ф.F1s разд.1 стл.14 стр.35</t>
  </si>
  <si>
    <t>Ф.F1s разд.1 стл.23 стр.36&lt;=Ф.F1s разд.1 стл.23 стр.35</t>
  </si>
  <si>
    <t>Ф.F1s разд.1 стл.20 стр.36&lt;=Ф.F1s разд.1 стл.20 стр.35</t>
  </si>
  <si>
    <t>Ф.F1s разд.1 стл.2 стр.36&lt;=Ф.F1s разд.1 стл.2 стр.35</t>
  </si>
  <si>
    <t>Ф.F1s разд.1 стл.5 стр.36&lt;=Ф.F1s разд.1 стл.5 стр.35</t>
  </si>
  <si>
    <t>Ф.F1s разд.1 стл.19 стр.36&lt;=Ф.F1s разд.1 стл.19 стр.35</t>
  </si>
  <si>
    <t>Ф.F1s разд.1 стл.8 стр.36&lt;=Ф.F1s разд.1 стл.8 стр.35</t>
  </si>
  <si>
    <t>Ф.F1s разд.1 стл.22 стр.36&lt;=Ф.F1s разд.1 стл.22 стр.35</t>
  </si>
  <si>
    <t>Ф.F1s разд.1 стл.16 стр.36&lt;=Ф.F1s разд.1 стл.16 стр.35</t>
  </si>
  <si>
    <t>Ф.F1s разд.1 стл.10 стр.36&lt;=Ф.F1s разд.1 стл.10 стр.35</t>
  </si>
  <si>
    <t>Ф.F1s разд.1 стл.4 стр.36&lt;=Ф.F1s разд.1 стл.4 стр.35</t>
  </si>
  <si>
    <t>Ф.F1s разд.1 стл.13 стр.36&lt;=Ф.F1s разд.1 стл.13 стр.35</t>
  </si>
  <si>
    <t>Ф.F1s разд.1 стл.7 стр.36&lt;=Ф.F1s разд.1 стл.7 стр.35</t>
  </si>
  <si>
    <t>Ф.F1s разд.1 стл.21 стр.36&lt;=Ф.F1s разд.1 стл.21 стр.35</t>
  </si>
  <si>
    <t>Ф.F1s разд.1 стл.1 стр.36&lt;=Ф.F1s разд.1 стл.1 стр.35</t>
  </si>
  <si>
    <t>Ф.F1s разд.1 стл.24 стр.36&lt;=Ф.F1s разд.1 стл.24 стр.35</t>
  </si>
  <si>
    <t>Ф.F1s разд.1 стл.15 стр.36&lt;=Ф.F1s разд.1 стл.15 стр.35</t>
  </si>
  <si>
    <t>О применении принудительных мер воспитательного воздействия по делам, прекращенным  следователем и дознавателем (ст. 427 УПК РФ)</t>
  </si>
  <si>
    <t>Об отмене принудительных мер воспитательного воздействия (ч. 4 ст. 90 УК РФ)</t>
  </si>
  <si>
    <r>
      <t>Об избрании меры пресечения в виде заключения под стражу (п. 1 ч. 2  ст. 29 УПК РФ)</t>
    </r>
    <r>
      <rPr>
        <b/>
        <vertAlign val="superscript"/>
        <sz val="24"/>
        <color indexed="8"/>
        <rFont val="Times New Roman"/>
        <family val="1"/>
      </rPr>
      <t xml:space="preserve"> 1</t>
    </r>
  </si>
  <si>
    <t>о производстве осмотра жилища при отсутствии согласия проживающих в нем лиц, обыска и (или) выемки в жилище, выемка из ломбарда (пп. 4,5, 5.1 ч. 2 ст. 29 УПК РФ)</t>
  </si>
  <si>
    <r>
      <t>Жалобы на действия должностных лиц , осуществляющих уголовное производство (ст. 125 УПК РФ)</t>
    </r>
    <r>
      <rPr>
        <b/>
        <vertAlign val="superscript"/>
        <sz val="24"/>
        <color indexed="8"/>
        <rFont val="Times New Roman"/>
        <family val="1"/>
      </rPr>
      <t>4</t>
    </r>
  </si>
  <si>
    <r>
      <t>Представления о даче заключений о наличии преступления в действиях лиц, 
определенных ст. 448 УПК РФ</t>
    </r>
    <r>
      <rPr>
        <b/>
        <vertAlign val="superscript"/>
        <sz val="24"/>
        <color indexed="8"/>
        <rFont val="Times New Roman"/>
        <family val="1"/>
      </rPr>
      <t>2</t>
    </r>
    <r>
      <rPr>
        <b/>
        <sz val="24"/>
        <color indexed="8"/>
        <rFont val="Times New Roman"/>
        <family val="1"/>
      </rPr>
      <t>:</t>
    </r>
  </si>
  <si>
    <r>
      <t>Материалы по составам частного обвинения, поступившие из других органов</t>
    </r>
    <r>
      <rPr>
        <b/>
        <vertAlign val="superscript"/>
        <sz val="24"/>
        <color indexed="8"/>
        <rFont val="Times New Roman"/>
        <family val="1"/>
      </rPr>
      <t>3</t>
    </r>
  </si>
  <si>
    <t>Об обжаловании отказа прокурора в возобновлении производства по делу ввиду новых или вновь открывшихся обстоятельств (ст. 416 УПК РФ)</t>
  </si>
  <si>
    <t>Об освобождении от наказания несовершеннолетних, совершивших тяжкие преступления, с направлением в специальные учебно-воспитательные учреждения закрытого типа</t>
  </si>
  <si>
    <t>по повторным производствам из гр. 1</t>
  </si>
  <si>
    <t>(r,w,s,g,v) Поступивших повторно дел не может быть больше поступивших дел в отчетном периоде</t>
  </si>
  <si>
    <t>(r,w,s,g,v) Число дел с обвинительным актом д.б.меньше или равно общему числу дел</t>
  </si>
  <si>
    <t>(r,w,s,g,v) Число дел с участием н/л должно быть меньше или равно общему числу дел.</t>
  </si>
  <si>
    <t>(r,w,s,g,v) Сумма по строкам с 1-34 по всем графам должна быть равна строке "Всего"</t>
  </si>
  <si>
    <t>(r,w,s,g,v) Раздел не может быть пустым в отчете суда</t>
  </si>
  <si>
    <t>(r,w,s,g,v) Окончено состоит из с вынесением приговора, прекращ., принуд.меры, возвращ, подсудность</t>
  </si>
  <si>
    <t>(r,w,s,g,v) Число лиц, по поступившим делам д.б. больше или равно количеству поступивших дел</t>
  </si>
  <si>
    <t>(r,w,s,g,v) Основные меры наказания и освобождение от наказания в отношении несовершеннолетних д.б. равно общему числу осужденных несовершеннолетних</t>
  </si>
  <si>
    <t>(r,w,s,g,v) Основные меры наказания и освобожденные от наказания д.б. равны общему числу осужденных (огран.св. - при наличии приговора)</t>
  </si>
  <si>
    <t>(r,s,g,v) Число дел, рассматриваемых коллегиально д.б.меньше или равно общему числу дел</t>
  </si>
  <si>
    <t>(r,s,g,v) Число дел, рассмотренных единолично д.б меньше или равно общему числу дел</t>
  </si>
  <si>
    <t xml:space="preserve">(r,w,s,g,v) графа 22 по всем строкам д.б. меньше или равна сумме граф 3-4 по всем строкам </t>
  </si>
  <si>
    <t>(r,w,s,g,v) сумма строк 1-7 по всем графам д.б. равна строке 8 по всем графам</t>
  </si>
  <si>
    <t>(r,w,s,g,v) сумма строк 1-9 по графам 1-2 д.б. равна сумме строк 1-9 графы 3 и сумме строк 1-9 графы 7</t>
  </si>
  <si>
    <t xml:space="preserve">всего </t>
  </si>
  <si>
    <t>в том числе в отношении</t>
  </si>
  <si>
    <t>женщин</t>
  </si>
  <si>
    <t>(r,s,g,v) Раздел 10 гр.1 по всем строкам должна быть больше или равна гр.3</t>
  </si>
  <si>
    <t>(r,s,g,v) Раздел 10 стр.6 по всем графам должна быть меньше стр.1</t>
  </si>
  <si>
    <t>(r,s,g,v) Раздел 10 стр.1 по всем графам должна быть равна сумме стр. 2-5</t>
  </si>
  <si>
    <t>(r,s,g,v) Раздел 10 гр.8 должна быть меньше или равна гр.7 по всем строкам</t>
  </si>
  <si>
    <t>(r,s,g,v) Раздел 10 гр.7 должна быть меньше или равна гр.1 по всем строкам</t>
  </si>
  <si>
    <t>(r,s,g,v) Раздел 10 гр.6 должна быть меньше или равна гр.5 по всем строкам</t>
  </si>
  <si>
    <t>(r,s,g,v) Раздел 10 гр.1 должна быть больше гр.5 по всем строкам</t>
  </si>
  <si>
    <t>(r,s,g,v) Раздел 10 гр.1 по всем строкам должна быть больше или равна гр.2</t>
  </si>
  <si>
    <r>
      <t xml:space="preserve">Наименование отчитывающейся организации                     </t>
    </r>
    <r>
      <rPr>
        <sz val="8"/>
        <color indexed="12"/>
        <rFont val="Times New Roman"/>
        <family val="1"/>
      </rPr>
      <t xml:space="preserve">                    </t>
    </r>
  </si>
  <si>
    <t>Раздел 11. Общая продолжительность рассмотрения дел в судебной системе</t>
  </si>
  <si>
    <t>из числа дел, рассмотренных по существу</t>
  </si>
  <si>
    <t>из числа дел, оконченных производством не по существу дела**</t>
  </si>
  <si>
    <t>из числа дел, не оконченных производством на конец отчетного периода</t>
  </si>
  <si>
    <t>всего рассмотрено 
в сроки</t>
  </si>
  <si>
    <t>по числу 
дел</t>
  </si>
  <si>
    <t>по числу 
лиц</t>
  </si>
  <si>
    <t>Свыше 1,5 мес. до 3 мес. вкл.</t>
  </si>
  <si>
    <t xml:space="preserve">Рассмотрение дела без участия подсудимого по  его ходатайству (по преступлениям небольшой или средней тяжести ч. 4 ст. 247 УПК РФ) </t>
  </si>
  <si>
    <t>Свыше 3 мес. до 1 года вкл.</t>
  </si>
  <si>
    <t xml:space="preserve">Рассмотрение дела без участия подсудимого (ч. 5 ст. 247 УПК РФ) </t>
  </si>
  <si>
    <t>Свыше 1 года до 2 лет вкл.</t>
  </si>
  <si>
    <t>Рассмотрение дела без участия адвоката подсудимого</t>
  </si>
  <si>
    <t>Свыше 2 лет до 3 лет вкл.</t>
  </si>
  <si>
    <t>Поступило представление прокурора (гл. 40.1 УПК РФ)</t>
  </si>
  <si>
    <t>Свыше 3 лет</t>
  </si>
  <si>
    <t>Принято решение о назначении судебного разбирательства в общем порядке (гл. 40.1 УПК РФ)</t>
  </si>
  <si>
    <t>** возвращено прокурору, передано по подсудности, подведомственности</t>
  </si>
  <si>
    <t xml:space="preserve"> должность       инициалы, фамилия       подпись</t>
  </si>
  <si>
    <t>О замене исправительных работ лишением свободы</t>
  </si>
  <si>
    <t>В том числе
по делам:</t>
  </si>
  <si>
    <t>лиц, дела которых прекращены (из гр. 14, 15)</t>
  </si>
  <si>
    <t>О продлении срока условного осуждения (ч. 2 ст. 74 УК РФ)</t>
  </si>
  <si>
    <t>Отозвано ходатайств о рассмотрении дел судом с участием присяжных заседателей</t>
  </si>
  <si>
    <t>Раздел 10. Сведения о рассмотрении судами ходатайств о продлении срока содержания под стражей</t>
  </si>
  <si>
    <t xml:space="preserve">Поступило ходатайств в отчетном периоде            </t>
  </si>
  <si>
    <t>Получение взятки</t>
  </si>
  <si>
    <t>Дача взятки</t>
  </si>
  <si>
    <t>Форма № 1</t>
  </si>
  <si>
    <t>Раздел  5. Справка. 
Аналитическая работа по уголовным делам</t>
  </si>
  <si>
    <t>ВСЕГО</t>
  </si>
  <si>
    <t>Контрольные равенства: 1) стр.8 равна сумме стр.1-7; 2) сумма гр.1 и 2 равна сумме гр.3 и 7; 3) стр.8 гр.3 должна быть равна р.4 стр.1 гр.1; 4) стр.8 гр.5 должна быть равна р.4 стр.1 гр.2; 5) стр.8 гр.6 должна быть равна р.4 стр.1 гр.3</t>
  </si>
  <si>
    <t>Статья              УК РФ</t>
  </si>
  <si>
    <t>в том числе в срок свыше 15 суток с момента поступления</t>
  </si>
  <si>
    <t>рассмотрено ходатайств</t>
  </si>
  <si>
    <t>откла-дывались на срок до 72 часов</t>
  </si>
  <si>
    <t>рассмотрено ходатайств 
(из гр. 1)</t>
  </si>
  <si>
    <t>рассмот-рено ходатайств 
(из гр. 1)</t>
  </si>
  <si>
    <t>из них удовлет-ворено 
(из гр. 5)</t>
  </si>
  <si>
    <t>О замене меры наказания в связи с изменением санкций</t>
  </si>
  <si>
    <t>Другие</t>
  </si>
  <si>
    <t>В том числе в отношении несовершеннолетних</t>
  </si>
  <si>
    <t>дата составления отчета</t>
  </si>
  <si>
    <t>Ф.F1s разд.1 стл.8 стр.24=Ф.F1s разд.1 сумма стл.3-7 стр.24</t>
  </si>
  <si>
    <t>Ф.F1s разд.1 стл.8 стр.1=Ф.F1s разд.1 сумма стл.3-7 стр.1</t>
  </si>
  <si>
    <t>Ф.F1s разд.1 стл.8 стр.47=Ф.F1s разд.1 сумма стл.3-7 стр.47</t>
  </si>
  <si>
    <t>Ф.F1s разд.1 стл.8 стр.18=Ф.F1s разд.1 сумма стл.3-7 стр.18</t>
  </si>
  <si>
    <t>Ф.F1s разд.1 стл.8 стр.41=Ф.F1s разд.1 сумма стл.3-7 стр.41</t>
  </si>
  <si>
    <t>Ф.F1s разд.1 стл.8 стр.15=Ф.F1s разд.1 сумма стл.3-7 стр.15</t>
  </si>
  <si>
    <t>Ф.F1s разд.1 стл.8 стр.38=Ф.F1s разд.1 сумма стл.3-7 стр.38</t>
  </si>
  <si>
    <t>Ф.F1s разд.1 стл.8 стр.21=Ф.F1s разд.1 сумма стл.3-7 стр.21</t>
  </si>
  <si>
    <t>Ф.F1s разд.1 стл.8 стр.35=Ф.F1s разд.1 сумма стл.3-7 стр.35</t>
  </si>
  <si>
    <t>Ф.F1s разд.1 стл.8 стр.27=Ф.F1s разд.1 сумма стл.3-7 стр.27</t>
  </si>
  <si>
    <t>Ф.F1s разд.1 стл.8 стр.7=Ф.F1s разд.1 сумма стл.3-7 стр.7</t>
  </si>
  <si>
    <t>Ф.F1s разд.1 стл.8 стр.4=Ф.F1s разд.1 сумма стл.3-7 стр.4</t>
  </si>
  <si>
    <t>Ф.F1s разд.1 стл.8 стр.44=Ф.F1s разд.1 сумма стл.3-7 стр.44</t>
  </si>
  <si>
    <t>Ф.F1s разд.1 стл.11 стр.28&gt;=Ф.F1s разд.1 стл.2 стр.28</t>
  </si>
  <si>
    <t>Ф.F1s разд.1 стл.11 стр.22&gt;=Ф.F1s разд.1 стл.2 стр.22</t>
  </si>
  <si>
    <t>Ф.F1s разд.1 стл.11 стр.45&gt;=Ф.F1s разд.1 стл.2 стр.45</t>
  </si>
  <si>
    <t>Ф.F1s разд.1 стл.11 стр.5&gt;=Ф.F1s разд.1 стл.2 стр.5</t>
  </si>
  <si>
    <t>Ф.F1s разд.1 стл.11 стр.31&gt;=Ф.F1s разд.1 стл.2 стр.31</t>
  </si>
  <si>
    <t>Ф.F1s разд.1 стл.11 стр.2&gt;=Ф.F1s разд.1 стл.2 стр.2</t>
  </si>
  <si>
    <t>Ф.F1s разд.1 стл.11 стр.29&gt;=Ф.F1s разд.1 стл.2 стр.29</t>
  </si>
  <si>
    <t>Ф.F1s разд.1 стл.11 стр.42&gt;=Ф.F1s разд.1 стл.2 стр.42</t>
  </si>
  <si>
    <t>Ф.F1s разд.1 стл.11 стр.19&gt;=Ф.F1s разд.1 стл.2 стр.19</t>
  </si>
  <si>
    <t>Ф.F1s разд.1 стл.11 стр.34&gt;=Ф.F1s разд.1 стл.2 стр.34</t>
  </si>
  <si>
    <t>Ф.F1s разд.1 стл.11 стр.8&gt;=Ф.F1s разд.1 стл.2 стр.8</t>
  </si>
  <si>
    <t>Ф.F1s разд.1 стл.11 стр.11&gt;=Ф.F1s разд.1 стл.2 стр.11</t>
  </si>
  <si>
    <t>Ф.F1s разд.1 стл.11 стр.25&gt;=Ф.F1s разд.1 стл.2 стр.25</t>
  </si>
  <si>
    <t>Ф.F1s разд.1 стл.11 стр.26&gt;=Ф.F1s разд.1 стл.2 стр.26</t>
  </si>
  <si>
    <t>Ф.F1s разд.1 стл.11 стр.17&gt;=Ф.F1s разд.1 стл.2 стр.17</t>
  </si>
  <si>
    <t>Ф.F1s разд.1 стл.11 стр.3&gt;=Ф.F1s разд.1 стл.2 стр.3</t>
  </si>
  <si>
    <t>Ф.F1s разд.1 стл.11 стр.40&gt;=Ф.F1s разд.1 стл.2 стр.40</t>
  </si>
  <si>
    <t>Ф.F1s разд.1 стл.11 стр.23&gt;=Ф.F1s разд.1 стл.2 стр.23</t>
  </si>
  <si>
    <t>Ф.F1s разд.1 стл.11 стр.43&gt;=Ф.F1s разд.1 стл.2 стр.43</t>
  </si>
  <si>
    <t>О направлении в центры временного содержания (ст. 22 ФЗ "Об основах системы профилактики безнадзорности и правонарушений несовершеннолетних")</t>
  </si>
  <si>
    <t>Другие основания отсрочки исполнения приговора (пп. 1,3 ч. 1 ст. 398 УПК РФ)</t>
  </si>
  <si>
    <t>По их результатам внесено представлений и информаций в судебную систему и в органы Судебного департамента</t>
  </si>
  <si>
    <t xml:space="preserve">Количество судов, по которым составлен отчет </t>
  </si>
  <si>
    <t>рассмотрено по существу</t>
  </si>
  <si>
    <t>передано</t>
  </si>
  <si>
    <t>число лиц по оконченным делам (из граф 3-6)</t>
  </si>
  <si>
    <t>19</t>
  </si>
  <si>
    <t>возбужденные по заявлениям, поступившим в суд непосредственно от граждан и переданным из других органов</t>
  </si>
  <si>
    <t>отозвано органом</t>
  </si>
  <si>
    <t>Дело поступило обратно в суд в срок свыше 1 месяца после возвращения прокурору</t>
  </si>
  <si>
    <t>Не возвращено в суд свыше 3-х месяцев</t>
  </si>
  <si>
    <t>Предмет представления, ходатайства, жалобы</t>
  </si>
  <si>
    <t>О приведении приговора в соответствие с новым уголовным законом</t>
  </si>
  <si>
    <t>О применении акта амнистии</t>
  </si>
  <si>
    <t>Проведено обобщений судебной практики</t>
  </si>
  <si>
    <t>В другие органы</t>
  </si>
  <si>
    <t>Об освобождении от уголовной ответственности несовершеннолетних, совершивших преступление средней и небольшой тяжести, ранее судимых, с применением мер воспитательного воздействия</t>
  </si>
  <si>
    <t>О снижении срока лишения свободы в связи с изменением верхнего предела размера наказания</t>
  </si>
  <si>
    <t>Освобождено из-под стражи в период нахождения в судебном производстве</t>
  </si>
  <si>
    <t>Ограничение свободы</t>
  </si>
  <si>
    <t>1</t>
  </si>
  <si>
    <t xml:space="preserve">осужденных </t>
  </si>
  <si>
    <t>О замене штрафа лишением свободы</t>
  </si>
  <si>
    <t>Удовлетворено полностью</t>
  </si>
  <si>
    <t>Удовлетворено частично</t>
  </si>
  <si>
    <t>О замене штрафа иными видами наказаний, не связанными с лишением свободы</t>
  </si>
  <si>
    <t>Об освобождении от уголовной ответственности в связи с декриминализацией</t>
  </si>
  <si>
    <t>Применение меры пресечения в виде заключения под стражу в период нахождения дела в судебном производстве</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</si>
  <si>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</si>
  <si>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</si>
  <si>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</si>
  <si>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</si>
  <si>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</si>
  <si>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</si>
  <si>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</si>
  <si>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</si>
  <si>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Ф.F1s разд.1 сумма стл.1-2 стр.38=Ф.F1s разд.1 стл.8 стр.38+Ф.F1s разд.1 стл.10 стр.38</t>
  </si>
  <si>
    <t xml:space="preserve">(r,w,s,g,v) Число подстражных дел д.б.меньше или равно общему числу дел </t>
  </si>
  <si>
    <t>(r,w,s,g,v) Раздел 3 стр. 30 д.б.меньше или равна стр. 29 по всем графам</t>
  </si>
  <si>
    <t>(r,w,s,g,v) Раздел 1 гр.19 д.б.меньше или равна гр.3,4 по всем срокам</t>
  </si>
  <si>
    <t>Текущая дата печати:</t>
  </si>
  <si>
    <t>Код:</t>
  </si>
  <si>
    <t>(r,w,s,g,v) Сумма граф3-5 должна быть меньше или равна сумме гр.12-16 по итоговой строке</t>
  </si>
  <si>
    <t>(r,w,s,g,v) Вынесено с приговором д.б. меньше или равно осужденным и оправданным</t>
  </si>
  <si>
    <t>(r,w,s,g,v) Раздел 4 Материалы по ч/о удовлетворенные д.б. равны поступившим делам ч/о (р.1)</t>
  </si>
  <si>
    <t xml:space="preserve">(r,w,s,g,v) Рассмотрение дел единолично и коллегией фед.судей в сумме д.б. равно рассмотрению дел всего по всем графам </t>
  </si>
  <si>
    <t>(r,w,s,g,v) Раздел 3 Отсрочка приговора д.б.меньше лишения свободы на опред.срок</t>
  </si>
  <si>
    <t>(r,w,s,g,v) Раздел 6 гр. 6 стр. 8 = разделу 4 гр. 3 стр.1</t>
  </si>
  <si>
    <t>(r,w,s,g,v) Раздел 6 гр. 5 стр. 8 = разделу 4 гр. 2 стр. 1</t>
  </si>
  <si>
    <t xml:space="preserve">(r,w,s,g,v) Раздел 6 стр. 8 гр. 3= р. 4 стр. 1 гр. 1 </t>
  </si>
  <si>
    <t>(r,w,s,g,v) Раздел 6 ст. 6 стр. 8 должен быть равен ст. 5 стр. 9</t>
  </si>
  <si>
    <t>Ф.F1s разд.1 стл.11 стр.4&gt;=Ф.F1s разд.1 стл.2 стр.4</t>
  </si>
  <si>
    <t>Ф.F1s разд.1 стл.11 стр.21&gt;=Ф.F1s разд.1 стл.2 стр.21</t>
  </si>
  <si>
    <t>Ф.F1s разд.1 стл.11 стр.44&gt;=Ф.F1s разд.1 стл.2 стр.44</t>
  </si>
  <si>
    <t>Ф.F1s разд.1 стл.11 стр.15&gt;=Ф.F1s разд.1 стл.2 стр.15</t>
  </si>
  <si>
    <t>Ф.F1s разд.1 стл.11 стр.35&gt;=Ф.F1s разд.1 стл.2 стр.35</t>
  </si>
  <si>
    <t>Ф.F1s разд.1 стл.11 стр.38&gt;=Ф.F1s разд.1 стл.2 стр.38</t>
  </si>
  <si>
    <t>Ф.F1s разд.1 стл.11 стр.12&gt;=Ф.F1s разд.1 стл.2 стр.12</t>
  </si>
  <si>
    <t>Ф.F1s разд.1 стл.11 стр.9&gt;=Ф.F1s разд.1 стл.2 стр.9</t>
  </si>
  <si>
    <t>Ф.F1s разд.1 стл.11 стр.1&gt;=Ф.F1s разд.1 стл.2 стр.1</t>
  </si>
  <si>
    <t>Ф.F1s разд.1 стл.11 стр.24&gt;=Ф.F1s разд.1 стл.2 стр.24</t>
  </si>
  <si>
    <t>Ф.F1s разд.1 стл.11 стр.32&gt;=Ф.F1s разд.1 стл.2 стр.32</t>
  </si>
  <si>
    <t>Ф.F1s разд.1 стл.11 стр.18&gt;=Ф.F1s разд.1 стл.2 стр.18</t>
  </si>
  <si>
    <t>Ф.f1s разд.1 стл.13 стр.33=0</t>
  </si>
  <si>
    <t>(s,v) в случае рассмотрения судьей состава не по подсудности реквизиты судебного акта указать в ФЛК информационном</t>
  </si>
  <si>
    <t>Ф.f1s разд.1 стл.16 стр.33=0</t>
  </si>
  <si>
    <t>Ф.f1s разд.1 стл.22 стр.33=0</t>
  </si>
  <si>
    <t>Ф.f1s разд.1 стл.19 стр.33=0</t>
  </si>
  <si>
    <t>Ф.f1s разд.1 стл.11 стр.33=0</t>
  </si>
  <si>
    <t>Ф.f1s разд.1 стл.17 стр.33=0</t>
  </si>
  <si>
    <t>Ф.F1s разд.1 сумма стл.1-2 стр.34=Ф.F1s разд.1 стл.8 стр.34+Ф.F1s разд.1 стл.10 стр.34</t>
  </si>
  <si>
    <t>Ф.F1s разд.1 сумма стл.1-2 стр.11=Ф.F1s разд.1 стл.8 стр.11+Ф.F1s разд.1 стл.10 стр.11</t>
  </si>
  <si>
    <t>Ф.F1s разд.1 сумма стл.1-2 стр.40=Ф.F1s разд.1 стл.8 стр.40+Ф.F1s разд.1 стл.10 стр.40</t>
  </si>
  <si>
    <t>Ф.F1s разд.1 сумма стл.1-2 стр.17=Ф.F1s разд.1 стл.8 стр.17+Ф.F1s разд.1 стл.10 стр.17</t>
  </si>
  <si>
    <t>Ф.F1s разд.4 стл.2 стр.36=Ф.F1s разд.4 стл.4 стр.36</t>
  </si>
  <si>
    <t>Ф.F1s разд.4 стл.2 стр.35=Ф.F1s разд.4 стл.4 стр.35</t>
  </si>
  <si>
    <t>Ф.F1s разд.3 стл.2 стр.24&lt;=Ф.F1s разд.1 стл.12 стр.36</t>
  </si>
  <si>
    <t>Ф.F1s разд.3 стл.2 стр.27&lt;=Ф.F1s разд.1 стл.12 стр.36</t>
  </si>
  <si>
    <t>Ф.F1s разд.3 стл.2 стр.32&lt;=Ф.F1s разд.1 стл.12 стр.36</t>
  </si>
  <si>
    <t>Ф.F1s разд.3 стл.2 стр.25&lt;=Ф.F1s разд.1 стл.12 стр.36</t>
  </si>
  <si>
    <t>Ф.F1s разд.3 стл.2 стр.31&lt;=Ф.F1s разд.1 стл.12 стр.36</t>
  </si>
  <si>
    <t>Ф.F1s разд.3 стл.2 стр.22&lt;=Ф.F1s разд.1 стл.12 стр.36</t>
  </si>
  <si>
    <t>Ф.F1s разд.3 стл.2 стр.28&lt;=Ф.F1s разд.1 стл.12 стр.36</t>
  </si>
  <si>
    <t>Ф.F1s разд.3 стл.2 стр.26&lt;=Ф.F1s разд.1 стл.12 стр.36</t>
  </si>
  <si>
    <t>Ф.F1s разд.3 стл.2 стр.23&lt;=Ф.F1s разд.1 стл.12 стр.36</t>
  </si>
  <si>
    <t>Ф.F1s разд.3 стл.2 стр.29&lt;=Ф.F1s разд.1 стл.12 стр.36</t>
  </si>
  <si>
    <t>Ф.F1s разд.3 стл.2 стр.30&lt;=Ф.F1s разд.1 стл.12 стр.36</t>
  </si>
  <si>
    <t>Ф.F1s разд.3 стл.1 стр.25&lt;=Ф.F1s разд.1 стл.12 стр.35</t>
  </si>
  <si>
    <t>Ф.F1s разд.3 стл.1 стр.31&lt;=Ф.F1s разд.1 стл.12 стр.35</t>
  </si>
  <si>
    <t>Ф.F1s разд.3 стл.1 стр.28&lt;=Ф.F1s разд.1 стл.12 стр.35</t>
  </si>
  <si>
    <t>Ф.F1s разд.3 стл.1 стр.30&lt;=Ф.F1s разд.1 стл.12 стр.35</t>
  </si>
  <si>
    <t>Ф.F1s разд.3 стл.1 стр.22&lt;=Ф.F1s разд.1 стл.12 стр.35</t>
  </si>
  <si>
    <t>Ф.F1s разд.3 стл.1 стр.29&lt;=Ф.F1s разд.1 стл.12 стр.35</t>
  </si>
  <si>
    <t>Ф.F1s разд.3 стл.1 стр.32&lt;=Ф.F1s разд.1 стл.12 стр.35</t>
  </si>
  <si>
    <t>Ф.F1s разд.3 стл.1 стр.23&lt;=Ф.F1s разд.1 стл.12 стр.35</t>
  </si>
  <si>
    <t>Ф.F1s разд.3 стл.1 стр.26&lt;=Ф.F1s разд.1 стл.12 стр.35</t>
  </si>
  <si>
    <t>Ф.F1s разд.3 стл.1 стр.24&lt;=Ф.F1s разд.1 стл.12 стр.35</t>
  </si>
  <si>
    <t>Ф.F1s разд.3 стл.1 стр.27&lt;=Ф.F1s разд.1 стл.12 стр.35</t>
  </si>
  <si>
    <t>Ф.F1s разд.2 стл.2 сумма стр.8-9&lt;=Ф.F1s разд.2 стл.2 стр.7</t>
  </si>
  <si>
    <t>Ф.F1s разд.2 стл.1 сумма стр.8-9&lt;=Ф.F1s разд.2 стл.1 стр.7</t>
  </si>
  <si>
    <t>Ф.F1s разд.4 стл.2 стр.14=Ф.F1s разд.4 стл.4 стр.14</t>
  </si>
  <si>
    <t>Ф.F1s разд.4 стл.2 сумма стр.1-61=Ф.F1s разд.4 стл.2 стр.62</t>
  </si>
  <si>
    <t>Ф.f1s разд.1 стл.19 стр.44=0</t>
  </si>
  <si>
    <t>(r,w,s,g,v) Неприостановленные, находящиеся в производстве с мерой пресечения в виде заключения под стражу д.б. меньше или равны находящимся в производстве свыше 1года до 2-х лет</t>
  </si>
  <si>
    <t>(r,w,s,g,v) Неприостановленные, находящиеся в производстве с мерой пресечения в виде заключения под стражу д.б. меньше или равны находящимся в производстве свыше 1,5 мес. до 3 мес.</t>
  </si>
  <si>
    <t>(r,w,s,g,v) Неприостановленные, находящиеся в производстве д.б. меньше или равны неоконченным делам с мерой пресечения в виде заключения под стражу</t>
  </si>
  <si>
    <t>из них удовлетворено 
(из гр. 7)</t>
  </si>
  <si>
    <t>из них удовлетво-рено 
(из гр. 9)</t>
  </si>
  <si>
    <t>залог</t>
  </si>
  <si>
    <t>дом. арест</t>
  </si>
  <si>
    <t>в т.ч. в выходные дни (из стр. 1)</t>
  </si>
  <si>
    <t>в т.ч. рассмотрено в отсутствии обвиняемого (из стр. 1)</t>
  </si>
  <si>
    <r>
      <t xml:space="preserve">Рассмотрено судом I инстанции
</t>
    </r>
    <r>
      <rPr>
        <b/>
        <sz val="9"/>
        <rFont val="Times New Roman"/>
        <family val="1"/>
      </rPr>
      <t>(в случае рассмотрения судом областного звена по ч.3 ст.109 УПК РФ)</t>
    </r>
  </si>
  <si>
    <t>* возраст учитывать на момент вынесения постановления о заключении под стражу</t>
  </si>
  <si>
    <t>Ф.f1s разд.1 стл.22 стр.32=0</t>
  </si>
  <si>
    <t>(s,v) должно быть равно нулю</t>
  </si>
  <si>
    <t>Ф.f1s разд.1 стл.13 стр.32=0</t>
  </si>
  <si>
    <t>Ф.f1s разд.1 стл.16 стр.32=0</t>
  </si>
  <si>
    <t>Ф.f1s разд.1 стл.10 стр.32=0</t>
  </si>
  <si>
    <t>Ф.f1s разд.1 стл.2 стр.32=0</t>
  </si>
  <si>
    <t>Ф.f1s разд.1 стл.19 стр.32=0</t>
  </si>
  <si>
    <t>Ф.f1s разд.1 стл.14 стр.32=0</t>
  </si>
  <si>
    <t>Ф.f1s разд.1 стл.8 стр.32=0</t>
  </si>
  <si>
    <t>Ф.f1s разд.1 стл.17 стр.32=0</t>
  </si>
  <si>
    <t>Ф.f1s разд.1 стл.5 стр.32=0</t>
  </si>
  <si>
    <t>Ф.f1s разд.1 стл.11 стр.32=0</t>
  </si>
  <si>
    <t>Ф.f1s разд.1 стл.6 стр.32=0</t>
  </si>
  <si>
    <t>Ф.f1s разд.1 стл.23 стр.32=0</t>
  </si>
  <si>
    <t>Ф.f1s разд.1 стл.3 стр.32=0</t>
  </si>
  <si>
    <t>Ф.f1s разд.1 стл.9 стр.32=0</t>
  </si>
  <si>
    <t>Ф.f1s разд.1 стл.12 стр.32=0</t>
  </si>
  <si>
    <t>Ф.f1s разд.1 стл.20 стр.32=0</t>
  </si>
  <si>
    <t>Ф.f1s разд.1 стл.21 стр.32=0</t>
  </si>
  <si>
    <t>Ф.f1s разд.1 стл.1 стр.32=0</t>
  </si>
  <si>
    <t>Ф.f1s разд.1 стл.24 стр.32=0</t>
  </si>
  <si>
    <t>Ф.f1s разд.1 стл.7 стр.32=0</t>
  </si>
  <si>
    <t>Ф.f1s разд.1 стл.15 стр.32=0</t>
  </si>
  <si>
    <t>Ф.f1s разд.1 стл.18 стр.32=0</t>
  </si>
  <si>
    <t>Ф.f1s разд.1 стл.4 стр.32=0</t>
  </si>
  <si>
    <t>Ф.f1s разд.1 стл.3 стр.33=0</t>
  </si>
  <si>
    <t>Ф.f1s разд.1 стл.2 стр.33=0</t>
  </si>
  <si>
    <t>Ф.f1s разд.1 стл.5 стр.33=0</t>
  </si>
  <si>
    <t>Ф.f1s разд.1 стл.8 стр.33=0</t>
  </si>
  <si>
    <t>Ф.f1s разд.1 стл.4 стр.33=0</t>
  </si>
  <si>
    <t>Ф.f1s разд.1 стл.1 стр.33=0</t>
  </si>
  <si>
    <t>Ф.f1s разд.1 стл.10 стр.33=0</t>
  </si>
  <si>
    <t>Ф.f1s разд.1 стл.7 стр.33=0</t>
  </si>
  <si>
    <t>Ф.F1s разд.4 стл.4 стр.44&lt;=Ф.F1s разд.4 стл.2 стр.44</t>
  </si>
  <si>
    <t>Ф.F1s разд.4 стл.4 стр.36&lt;=Ф.F1s разд.4 стл.2 стр.36</t>
  </si>
  <si>
    <t>Ф.F1s разд.4 стл.4 стр.33&lt;=Ф.F1s разд.4 стл.2 стр.33</t>
  </si>
  <si>
    <t>Ф.F1s разд.4 стл.4 стр.10&lt;=Ф.F1s разд.4 стл.2 стр.10</t>
  </si>
  <si>
    <t>Ф.F1s разд.4 стл.4 стр.56&lt;=Ф.F1s разд.4 стл.2 стр.56</t>
  </si>
  <si>
    <t>Ф.F1s разд.4 стл.4 стр.50&lt;=Ф.F1s разд.4 стл.2 стр.50</t>
  </si>
  <si>
    <t>Ф.F1s разд.4 стл.4 стр.24&lt;=Ф.F1s разд.4 стл.2 стр.24</t>
  </si>
  <si>
    <t>Ф.F1s разд.4 стл.4 стр.16&lt;=Ф.F1s разд.4 стл.2 стр.16</t>
  </si>
  <si>
    <t>Ф.F1s разд.4 стл.4 стр.47&lt;=Ф.F1s разд.4 стл.2 стр.47</t>
  </si>
  <si>
    <t>Ф.F1s разд.4 стл.4 стр.1&lt;=Ф.F1s разд.4 стл.2 стр.1</t>
  </si>
  <si>
    <t>Ф.F1s разд.4 стл.4 стр.53&lt;=Ф.F1s разд.4 стл.2 стр.53</t>
  </si>
  <si>
    <t>Ф.F1s разд.4 стл.4 стр.7&lt;=Ф.F1s разд.4 стл.2 стр.7</t>
  </si>
  <si>
    <t>Ф.F1s разд.4 стл.4 стр.30&lt;=Ф.F1s разд.4 стл.2 стр.30</t>
  </si>
  <si>
    <t>Ф.F1s разд.4 стл.4 стр.21&lt;=Ф.F1s разд.4 стл.2 стр.21</t>
  </si>
  <si>
    <t>Ф.F1s разд.4 стл.4 стр.38&lt;=Ф.F1s разд.4 стл.2 стр.38</t>
  </si>
  <si>
    <t>Ф.F1s разд.4 стл.4 стр.6&lt;=Ф.F1s разд.4 стл.2 стр.6</t>
  </si>
  <si>
    <t>Ф.F1s разд.4 стл.4 стр.61&lt;=Ф.F1s разд.4 стл.2 стр.61</t>
  </si>
  <si>
    <t>Ф.F1s разд.4 стл.4 стр.15&lt;=Ф.F1s разд.4 стл.2 стр.15</t>
  </si>
  <si>
    <t>Ф.F1s разд.4 стл.4 стр.32&lt;=Ф.F1s разд.4 стл.2 стр.32</t>
  </si>
  <si>
    <t>Ф.F1s разд.4 стл.4 стр.29&lt;=Ф.F1s разд.4 стл.2 стр.29</t>
  </si>
  <si>
    <t>Ф.F1s разд.4 стл.4 стр.55&lt;=Ф.F1s разд.4 стл.2 стр.55</t>
  </si>
  <si>
    <t>Ф.F1s разд.4 стл.4 стр.9&lt;=Ф.F1s разд.4 стл.2 стр.9</t>
  </si>
  <si>
    <t>Ф.F1s разд.4 стл.4 стр.52&lt;=Ф.F1s разд.4 стл.2 стр.52</t>
  </si>
  <si>
    <t>Ф.F1s разд.4 стл.4 стр.35&lt;=Ф.F1s разд.4 стл.2 стр.35</t>
  </si>
  <si>
    <t>Ф.F1s разд.4 стл.4 стр.58&lt;=Ф.F1s разд.4 стл.2 стр.58</t>
  </si>
  <si>
    <t>Ф.F1s разд.4 стл.4 стр.12&lt;=Ф.F1s разд.4 стл.2 стр.12</t>
  </si>
  <si>
    <t>Ф.F1s разд.4 стл.4 стр.49&lt;=Ф.F1s разд.4 стл.2 стр.49</t>
  </si>
  <si>
    <t>Ф.F1s разд.4 стл.4 стр.41&lt;=Ф.F1s разд.4 стл.2 стр.41</t>
  </si>
  <si>
    <t>Ф.F1s разд.4 стл.4 стр.18&lt;=Ф.F1s разд.4 стл.2 стр.18</t>
  </si>
  <si>
    <t>Ф.F1s разд.4 стл.4 стр.4&lt;=Ф.F1s разд.4 стл.2 стр.4</t>
  </si>
  <si>
    <t>Ф.F1s разд.4 стл.4 стр.27&lt;=Ф.F1s разд.4 стл.2 стр.27</t>
  </si>
  <si>
    <t>Ф.F1s разд.3 стл.1 стр.15=Ф.F1s разд.3 стл.2 стр.15</t>
  </si>
  <si>
    <t>Ф.F1s разд.3 стл.2 сумма стр.3-17=Ф.F1s разд.1 стл.12 стр.36</t>
  </si>
  <si>
    <t>Ф.F1s разд.3 стл.1 сумма стр.1-17=Ф.F1s разд.1 стл.12 стр.35</t>
  </si>
  <si>
    <t>Ф.F1s разд.3 стл.2 стр.21&lt;=Ф.F1s разд.3 стл.1 стр.21</t>
  </si>
  <si>
    <t>Ф.f1s разд.9 стл.10 стр.3=0</t>
  </si>
  <si>
    <t>Ф.f1s разд.9 стл.7 стр.1=0</t>
  </si>
  <si>
    <t>Ф.f1s разд.9 стл.7 стр.2=0</t>
  </si>
  <si>
    <t>Ф.f1s разд.9 стл.10 стр.4=0</t>
  </si>
  <si>
    <t>Ф.f1s разд.9 стл.3 стр.7=0</t>
  </si>
  <si>
    <t>Ф.f1s разд.9 стл.2 стр.5=0</t>
  </si>
  <si>
    <t>Ф.f1s разд.9 стл.9 стр.2=0</t>
  </si>
  <si>
    <t>Ф.f1s разд.9 стл.1 стр.4=0</t>
  </si>
  <si>
    <t>Ф.f1s разд.9 стл.5 стр.7=0</t>
  </si>
  <si>
    <t>Ф.f1s разд.9 стл.8 стр.6=0</t>
  </si>
  <si>
    <t>Ф.f1s разд.9 стл.7 стр.5=0</t>
  </si>
  <si>
    <t>Ф.f1s разд.9 стл.4 стр.3=0</t>
  </si>
  <si>
    <t>Ф.f1s разд.9 стл.3 стр.4=0</t>
  </si>
  <si>
    <t>Ф.f1s разд.9 стл.5 стр.4=0</t>
  </si>
  <si>
    <t>Ф.f1s разд.9 стл.1 стр.1=0</t>
  </si>
  <si>
    <t>Ф.f1s разд.9 стл.10 стр.1=0</t>
  </si>
  <si>
    <t>Ф.f1s разд.9 стл.6 стр.6=0</t>
  </si>
  <si>
    <t>Ф.f1s разд.9 стл.9 стр.3=0</t>
  </si>
  <si>
    <t>Ф.f1s разд.9 стл.2 стр.6=0</t>
  </si>
  <si>
    <t>Ф.f1s разд.9 стл.6 стр.1=0</t>
  </si>
  <si>
    <t>Ф.f1s разд.9 стл.8 стр.4=0</t>
  </si>
  <si>
    <t>Ф.f1s разд.9 стл.3 стр.5=0</t>
  </si>
  <si>
    <t>Ф.f1s разд.9 стл.8 стр.1=0</t>
  </si>
  <si>
    <t>Ф.f1s разд.9 стл.6 стр.7=0</t>
  </si>
  <si>
    <t>Ф.f1s разд.9 стл.4 стр.6=0</t>
  </si>
  <si>
    <t>Ф.f1s разд.9 стл.5 стр.2=0</t>
  </si>
  <si>
    <t>Ф.f1s разд.9 стл.1 стр.7=0</t>
  </si>
  <si>
    <t>Ф.f1s разд.9 стл.3 стр.2=0</t>
  </si>
  <si>
    <t>Ф.f1s разд.9 стл.6 стр.4=0</t>
  </si>
  <si>
    <t>Ф.f1s разд.9 стл.9 стр.6=0</t>
  </si>
  <si>
    <t>Ф.f1s разд.9 стл.10 стр.7=0</t>
  </si>
  <si>
    <t>Ф.f1s разд.9 стл.2 стр.3=0</t>
  </si>
  <si>
    <t>Ф.f1s разд.9 стл.5 стр.5=0</t>
  </si>
  <si>
    <t>Ф.f1s разд.9 стл.8 стр.7=0</t>
  </si>
  <si>
    <t>Ф.f1s разд.9 стл.10 стр.2=0</t>
  </si>
  <si>
    <t>Ф.f1s разд.9 стл.2 стр.4=0</t>
  </si>
  <si>
    <t>Ф.f1s разд.9 стл.1 стр.2=0</t>
  </si>
  <si>
    <t>Ф.f1s разд.9 стл.9 стр.1=0</t>
  </si>
  <si>
    <t>Ф.f1s разд.9 стл.5 стр.6=0</t>
  </si>
  <si>
    <t>Ф.f1s разд.9 стл.1 стр.5=0</t>
  </si>
  <si>
    <t>Ф.f1s разд.9 стл.4 стр.7=0</t>
  </si>
  <si>
    <t>Ф.f1s разд.9 стл.8 стр.2=0</t>
  </si>
  <si>
    <t>Ф.f1s разд.9 стл.8 стр.5=0</t>
  </si>
  <si>
    <t>Ф.f1s разд.9 стл.4 стр.4=0</t>
  </si>
  <si>
    <t>Ф.f1s разд.9 стл.2 стр.1=0</t>
  </si>
  <si>
    <t>Ф.f1s разд.9 стл.5 стр.3=0</t>
  </si>
  <si>
    <t>Ф.f1s разд.9 стл.7 стр.6=0</t>
  </si>
  <si>
    <t>Ф.f1s разд.9 стл.7 стр.3=0</t>
  </si>
  <si>
    <t>Ф.f1s разд.9 стл.4 стр.1=0</t>
  </si>
  <si>
    <t>Ф.f1s разд.9 стл.2 стр.7=0</t>
  </si>
  <si>
    <t>Ф.f1s разд.9 стл.10 стр.5=0</t>
  </si>
  <si>
    <t>Ф.F1s разд.6 сумма стл.1-2 сумма стр.1-9=Ф.F1s разд.6 стл.3 сумма стр.1-9+Ф.F1s разд.6 стл.7 сумма стр.1-9</t>
  </si>
  <si>
    <t>Ф.F1s разд.6 стл.2 сумма стр.1-7=Ф.F1s разд.6 стл.2 стр.8</t>
  </si>
  <si>
    <t>Ф.F1s разд.6 стл.5 сумма стр.1-7=Ф.F1s разд.6 стл.5 стр.8</t>
  </si>
  <si>
    <t>Ф.F1s разд.6 стл.4 сумма стр.1-7=Ф.F1s разд.6 стл.4 стр.8</t>
  </si>
  <si>
    <t>Ф.F1s разд.6 стл.1 сумма стр.1-7=Ф.F1s разд.6 стл.1 стр.8</t>
  </si>
  <si>
    <t>Ф.F1s разд.3 стл.2 стр.29&lt;=Ф.F1s разд.3 стл.1 стр.29</t>
  </si>
  <si>
    <t>Ф.F1s разд.3 стл.2 стр.6&lt;=Ф.F1s разд.3 стл.1 стр.6</t>
  </si>
  <si>
    <t>Ф.F1s разд.3 стл.2 стр.9&lt;=Ф.F1s разд.3 стл.1 стр.9</t>
  </si>
  <si>
    <t>Ф.F1s разд.3 стл.2 стр.32&lt;=Ф.F1s разд.3 стл.1 стр.32</t>
  </si>
  <si>
    <t>Ф.F1s разд.2 стл.1 стр.15&lt;=Ф.F1s разд.2 стл.1 стр.14</t>
  </si>
  <si>
    <t>Ф.F1s разд.2 стл.1 стр.11&lt;=Ф.F1s разд.2 стл.1 стр.10</t>
  </si>
  <si>
    <t>Ф.F1s разд.2 стл.1 стр.11+Ф.F1s разд.2 стл.1 стр.13+Ф.F1s разд.2 стл.1 стр.15&lt;=Ф.F1s разд.1 стл.10 стр.39</t>
  </si>
  <si>
    <t>Ф.F1s разд.2 стл.1 стр.7+Ф.F1s разд.2 стл.1 стр.10+Ф.F1s разд.2 стл.1 стр.12+Ф.F1s разд.2 стл.1 стр.14+Ф.F1s разд.2 стл.1 стр.16+Ф.F1s разд.2 стл.1 стр.17&lt;=Ф.F1s разд.1 стл.10 стр.35</t>
  </si>
  <si>
    <t>Ф.F1s разд.2 стл.1 стр.7&lt;=Ф.F1s разд.1 стл.10 стр.35</t>
  </si>
  <si>
    <t>Ф.F1s разд.2 стл.1 сумма стр.33-35=Ф.F1s разд.1 стл.18 стр.35</t>
  </si>
  <si>
    <t>Ф.F1s разд.2 стл.1 сумма стр.26-32=Ф.F1s разд.1 стл.15 стр.35</t>
  </si>
  <si>
    <t>Ф.F1s разд.2 стл.1 стр.20&lt;=Ф.F1s разд.1 стл.12 стр.35</t>
  </si>
  <si>
    <t>Ф.F1s разд.2 стл.1 стр.19&lt;=Ф.F1s разд.1 сумма стл.14-15 стр.35</t>
  </si>
  <si>
    <t>Ф.F1s разд.2 стл.1 стр.18&lt;=Ф.F1s разд.1 стл.12 стр.35</t>
  </si>
  <si>
    <t>Ф.F1s разд.2 стл.1 стр.13&lt;=Ф.F1s разд.2 стл.1 стр.12</t>
  </si>
  <si>
    <t>Ф.F1s разд.2 стл.1 сумма стр.1-5&lt;=Ф.F1s разд.1 стл.8 стр.35</t>
  </si>
  <si>
    <t>Ф.F1s разд.2 стл.2 стр.29&lt;=Ф.F1s разд.2 стл.1 стр.29</t>
  </si>
  <si>
    <t>Ф.F1s разд.2 стл.2 стр.6&lt;=Ф.F1s разд.2 стл.1 стр.6</t>
  </si>
  <si>
    <t>Ф.F1s разд.2 стл.2 стр.38&lt;=Ф.F1s разд.2 стл.1 стр.38</t>
  </si>
  <si>
    <t>Ф.F1s разд.2 стл.2 стр.15&lt;=Ф.F1s разд.2 стл.1 стр.15</t>
  </si>
  <si>
    <t>Ф.F1s разд.2 стл.2 стр.32&lt;=Ф.F1s разд.2 стл.1 стр.32</t>
  </si>
  <si>
    <t>Ф.F1s разд.2 стл.2 стр.18&lt;=Ф.F1s разд.2 стл.1 стр.18</t>
  </si>
  <si>
    <t>Ф.F1s разд.2 стл.2 стр.9&lt;=Ф.F1s разд.2 стл.1 стр.9</t>
  </si>
  <si>
    <t>Ф.F1s разд.2 стл.2 стр.26&lt;=Ф.F1s разд.2 стл.1 стр.26</t>
  </si>
  <si>
    <t>Ф.F1s разд.2 стл.2 стр.3&lt;=Ф.F1s разд.2 стл.1 стр.3</t>
  </si>
  <si>
    <t>Ф.F1s разд.2 стл.2 стр.35&lt;=Ф.F1s разд.2 стл.1 стр.35</t>
  </si>
  <si>
    <t>Ф.F1s разд.2 стл.2 стр.12&lt;=Ф.F1s разд.2 стл.1 стр.12</t>
  </si>
  <si>
    <t>Ф.F1s разд.2 стл.2 стр.23&lt;=Ф.F1s разд.2 стл.1 стр.23</t>
  </si>
  <si>
    <t>Ф.F1s разд.1 стл.15 сумма стр.44-47=Ф.F1s разд.1 стл.15 стр.35</t>
  </si>
  <si>
    <t>Ф.F1s разд.1 стл.16 сумма стр.44-47=Ф.F1s разд.1 стл.16 стр.35</t>
  </si>
  <si>
    <t>Ф.F1s разд.1 стл.10 сумма стр.44-47=Ф.F1s разд.1 стл.10 стр.35</t>
  </si>
  <si>
    <t>Ф.F1s разд.1 стл.19 сумма стр.44-47=Ф.F1s разд.1 стл.19 стр.35</t>
  </si>
  <si>
    <t>Ф.F1s разд.1 стл.13 сумма стр.44-47=Ф.F1s разд.1 стл.13 стр.35</t>
  </si>
  <si>
    <t>Ф.F1s разд.1 сумма стл.3-5 стр.35&lt;=Ф.F1s разд.1 сумма стл.12-16 стр.35</t>
  </si>
  <si>
    <t>Ф.F1s разд.1 стл.3 стр.36&lt;=Ф.F1s разд.1 сумма стл.12-13 стр.36</t>
  </si>
  <si>
    <t>Ф.F1s разд.1 стл.9 сумма стр.41-43=Ф.F1s разд.1 стл.9 стр.35</t>
  </si>
  <si>
    <t>Ф.F1s разд.1 стл.20 сумма стр.41-43=Ф.F1s разд.1 стл.20 стр.35</t>
  </si>
  <si>
    <t>Ф.F1s разд.1 стл.6 сумма стр.41-43=Ф.F1s разд.1 стл.6 стр.35</t>
  </si>
  <si>
    <t>Ф.F1s разд.1 стл.23 сумма стр.41-43=Ф.F1s разд.1 стл.23 стр.35</t>
  </si>
  <si>
    <t>Ф.F1s разд.1 стл.12 сумма стр.41-43=Ф.F1s разд.1 стл.12 стр.35</t>
  </si>
  <si>
    <t>Ф.F1s разд.1 стл.3 сумма стр.41-43=Ф.F1s разд.1 стл.3 стр.35</t>
  </si>
  <si>
    <t>Ф.F1s разд.1 стл.8 сумма стр.41-43=Ф.F1s разд.1 стл.8 стр.35</t>
  </si>
  <si>
    <t>суд областного звена</t>
  </si>
  <si>
    <t>Ф.f1s разд.1 стл.22 стр.44=0</t>
  </si>
  <si>
    <t>Ф.f1s разд.3 стл.1 стр.1=0</t>
  </si>
  <si>
    <t>Ф.f1s разд.3 стл.2 стр.11=0</t>
  </si>
  <si>
    <t>Ф.f1s разд.3 стл.1 стр.11=0</t>
  </si>
  <si>
    <t>Ф.f1s разд.3 стл.2 стр.12=0</t>
  </si>
  <si>
    <t>Ф.f1s разд.3 стл.1 стр.12=0</t>
  </si>
  <si>
    <t>Ф.f1s разд.3 стл.2 стр.28=0</t>
  </si>
  <si>
    <t>Ф.f1s разд.3 стл.1 стр.28=0</t>
  </si>
  <si>
    <t>Ф.f1s разд.4 стл.4 стр.12=0</t>
  </si>
  <si>
    <t>Ф.f1s разд.4 стл.3 стр.54=0</t>
  </si>
  <si>
    <t>Ф.f1s разд.4 стл.4 стр.54=0</t>
  </si>
  <si>
    <t>Ф.f1s разд.4 стл.1 стр.54=0</t>
  </si>
  <si>
    <t>Ф.f1s разд.4 стл.2 стр.54=0</t>
  </si>
  <si>
    <t>Ф.f1s разд.10 стл.8 стр.5=0</t>
  </si>
  <si>
    <t>Ф.F1s разд.1 стл.12 стр.39+Ф.F1s разд.2 стл.1 стр.20-Ф.F1s разд.2 стл.1 стр.23=Ф.F1s разд.3 стл.1 стр.3</t>
  </si>
  <si>
    <t>Ф.F1s разд.7 сумма стл.1-3 стр.1&lt;=Ф.F1s разд.1 стл.8 стр.35</t>
  </si>
  <si>
    <t>Ф.F1s разд.2 стл.1 стр.36&lt;=Ф.F1s разд.1 стл.18 стр.35</t>
  </si>
  <si>
    <t>Ф.F1s разд.1 стл.23 стр.32=0</t>
  </si>
  <si>
    <t>(r,w,s,g,v) досудебное соглашение не можут быть заключено по делам частного обвинения (подтвердить суд.актом)</t>
  </si>
  <si>
    <t>Ф.F1s разд.1 стл.22 стр.32=0</t>
  </si>
  <si>
    <t>Ф.F1s разд.1 стл.24 стр.32=0</t>
  </si>
  <si>
    <t>Ф.F1s разд.2 стл.2 стр.45&lt;=Ф.F1s разд.2 стл.1 стр.45</t>
  </si>
  <si>
    <t>Ф.F1s разд.2 стл.2 стр.5&lt;=Ф.F1s разд.2 стл.1 стр.5</t>
  </si>
  <si>
    <t>Бандитизм, организация незаконных формирований, банд и преступных организаций или участие в них</t>
  </si>
  <si>
    <t xml:space="preserve"> 208-210</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</si>
  <si>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</si>
  <si>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</si>
  <si>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</si>
  <si>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</si>
  <si>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169-199.2</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</si>
  <si>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</si>
  <si>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</si>
  <si>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</si>
  <si>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</si>
  <si>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263-271</t>
  </si>
  <si>
    <t>Нарушение правил охраны труда и безопасного производства работ</t>
  </si>
  <si>
    <t>Незаконные действия с оружием</t>
  </si>
  <si>
    <t>222-226</t>
  </si>
  <si>
    <t>Незаконные действия с наркотическими средствами и психотропными веществами</t>
  </si>
  <si>
    <t>228-233</t>
  </si>
  <si>
    <t xml:space="preserve">Условное осуждение к  иным мерам </t>
  </si>
  <si>
    <t xml:space="preserve">поступившие c обвинительным заключением и обвинительным актом </t>
  </si>
  <si>
    <t>Экологические преступления</t>
  </si>
  <si>
    <t>246-262</t>
  </si>
  <si>
    <t>Прочие преступления</t>
  </si>
  <si>
    <t>Верховный суд Республики Северная Осетия (Алания)</t>
  </si>
  <si>
    <t>Верховный суд Республики Хакасия</t>
  </si>
  <si>
    <t>Камчатский краевой суд</t>
  </si>
  <si>
    <t>Пермский краевой суд</t>
  </si>
  <si>
    <t>Забайкальский краевой суд</t>
  </si>
  <si>
    <t>Алтайский краевой суд</t>
  </si>
  <si>
    <t>Краснодарский краевой суд</t>
  </si>
  <si>
    <t>Красноярский краевой суд</t>
  </si>
  <si>
    <t>Приморский краевой суд</t>
  </si>
  <si>
    <t>Ставропольский краевой суд</t>
  </si>
  <si>
    <t>Хабаровский краевой суд</t>
  </si>
  <si>
    <t>Суд Еврейской АО</t>
  </si>
  <si>
    <t>Суд Ненецкого АО</t>
  </si>
  <si>
    <t>Суд Ханты-Мансийского АО</t>
  </si>
  <si>
    <t>Суд Чукотского АО</t>
  </si>
  <si>
    <t>Суд Ямало-Ненецкого АО</t>
  </si>
  <si>
    <t>удовлет-ворено</t>
  </si>
  <si>
    <t>Всего</t>
  </si>
  <si>
    <t>Особо тяжких</t>
  </si>
  <si>
    <t>Тяжких</t>
  </si>
  <si>
    <t>Средней тяжести</t>
  </si>
  <si>
    <t>Небольшой тяжести</t>
  </si>
  <si>
    <t>Всего исков</t>
  </si>
  <si>
    <t>Оставлено без рассмотрения</t>
  </si>
  <si>
    <t>по числу дел</t>
  </si>
  <si>
    <t>по числу лиц</t>
  </si>
  <si>
    <t>Подано ходатайств о рассмотрении дел судом с участием присяжных заседателей</t>
  </si>
  <si>
    <t>из них: по представлениям прокуроров</t>
  </si>
  <si>
    <t xml:space="preserve"> - в связи с тяжким заболеванием</t>
  </si>
  <si>
    <t>Лишение права занимать определенные должности или заниматься определенной деятельностью</t>
  </si>
  <si>
    <t>Возобновлена подготовка к рассмотрению дела судом с участием присяжных заседателей в связи с роспуском коллегии присяжных (ч.3 ст.330 УПК РФ)</t>
  </si>
  <si>
    <t>Преступления экстремистской направленности</t>
  </si>
  <si>
    <t>несовершеннолетних*</t>
  </si>
  <si>
    <t>Неприостановленные, находящиеся в производстве</t>
  </si>
  <si>
    <t>Ранее судимые (без учета снятых и погашенных судимостей)</t>
  </si>
  <si>
    <t>По уголовному делу проводилось предварительное слушание</t>
  </si>
  <si>
    <t>свыше 1 года до 2-х лет включительно</t>
  </si>
  <si>
    <t>свыше 2-х лет до 3-х лет включительно</t>
  </si>
  <si>
    <t>свыше 3-х лет</t>
  </si>
  <si>
    <t>Раздел 8.  Сведения по поданным ходатайствам о рассмотрении дел с участием присяжных заседателей</t>
  </si>
  <si>
    <t>Раздел 7.  Рассмотрение гражданских исков в уголовном процессе</t>
  </si>
  <si>
    <t>Раздел 4.  Рассмотрение представлений, ходатайств и жалоб (по числу лиц)</t>
  </si>
  <si>
    <t xml:space="preserve"> </t>
  </si>
  <si>
    <t>Рассмотрено ходатайств в отчетном периоде</t>
  </si>
  <si>
    <t>В том числе в отношении несовершенно-летних</t>
  </si>
  <si>
    <t>Взято под стражу судом (мировым судьей) по приговору с реальным лишением свободы</t>
  </si>
  <si>
    <t>Раздел 2.  Справки к разделу 1</t>
  </si>
  <si>
    <t xml:space="preserve">Поступили сообщения о мерах, принятых по частным определениям (постановлениям) </t>
  </si>
  <si>
    <t>остаток неокон-ченных дел на конец отчет-ного периода</t>
  </si>
  <si>
    <t>число лиц по поступив-
шим делам 
(из гр.2)</t>
  </si>
  <si>
    <t>вынесе-
но частных опреде-
лений (поста-
новле-
ний)</t>
  </si>
  <si>
    <t>Применение особого порядка судебного разбирательства</t>
  </si>
  <si>
    <t>осужде-
но</t>
  </si>
  <si>
    <t>оправ-
дано</t>
  </si>
  <si>
    <t>прину-
дитель-
ные меры к невме-
няе-
мым</t>
  </si>
  <si>
    <t>Контрольные равенства: 1) сумма граф 1 и 2 равна сумме граф 8 и 10; 2) графа 8 равна сумме граф 3 - 7; 3) сумма стр.41-43 по всем графам равна стр.35; 4) сумма строк 44-47 равна стр. 35</t>
  </si>
  <si>
    <t>ВСЕГО (сумма строк 1-34)</t>
  </si>
  <si>
    <t>рассмотрено*</t>
  </si>
  <si>
    <t>* по стр. 41-43 в остатке и поступлении дел учет осужденных по признаку наличия соответствующего ходатайства в деле на момент  начала - конца отчетного периода; на дату поступления.</t>
  </si>
  <si>
    <t xml:space="preserve">число дел из гр. 3,4 </t>
  </si>
  <si>
    <t>Освобождено осужденных из-под стражи по приговору суда (из гр.12)</t>
  </si>
  <si>
    <t>Об условно-досрочном освобождении от лишения свободы, содержания в дисциплинарной воинской части (ч. 1 ст. 79 УК РФ)</t>
  </si>
  <si>
    <t>Об отмене условно-досрочного освобождения от лишения свободы, содержания в дисциплинарной воинской части (ч. 7 ст. 79 УК РФ)</t>
  </si>
  <si>
    <t>Об отмене условного суждения до истечения испытательного срока и снятии судимости (ч. 1 ст. 74 УК РФ)</t>
  </si>
  <si>
    <t>из них из гр.10 стр.39</t>
  </si>
  <si>
    <t xml:space="preserve">Содействие террористической деятельности, публичные призывы к осуществлению террористической деятельности, захват заложника </t>
  </si>
  <si>
    <t>205.1,
205.2,
206</t>
  </si>
  <si>
    <t>Заведомо ложное сообщение об акте терроризма</t>
  </si>
  <si>
    <t>280, 282,
282-1,
282-2</t>
  </si>
  <si>
    <t>Незаконное участие в предпринимательской деятельности</t>
  </si>
  <si>
    <t>285-288, 
292, 293</t>
  </si>
  <si>
    <t>ч.1 ст.115,
ч.1 ст.116,
ч.1 ст.129,
ст.130</t>
  </si>
  <si>
    <t>о преступлениях, совершенных несовершеннолетними</t>
  </si>
  <si>
    <t>о преступлениях, совершенных военнослужащими</t>
  </si>
  <si>
    <t>поступившим с обвинительным актом</t>
  </si>
  <si>
    <t>с мерой пресечения в виде заключения под стражу</t>
  </si>
  <si>
    <t>108 
УПК РФ</t>
  </si>
  <si>
    <t>рассмотренным в особом порядке</t>
  </si>
  <si>
    <t>316 
УПК РФ</t>
  </si>
  <si>
    <t>единолично судьей</t>
  </si>
  <si>
    <t>30 
УПК РФ</t>
  </si>
  <si>
    <t>коллегией из трех федеральных судей</t>
  </si>
  <si>
    <t>с участием присяжных заседателей</t>
  </si>
  <si>
    <t xml:space="preserve">Дела по тяжести совершенных преступлений: </t>
  </si>
  <si>
    <t xml:space="preserve">особо тяжкие </t>
  </si>
  <si>
    <t>тяжкие</t>
  </si>
  <si>
    <t>средней тяжести</t>
  </si>
  <si>
    <t>Контрольные равенства: 1) сумма строк 1-17 гр. 1разд. 3 равна стр.35 гр.12 разд. 1; 2) сумма строк 3-17 гр. 2  разд.3 равна  стр. 36 гр. 12 разд. 1</t>
  </si>
  <si>
    <t>небольшой тяжести</t>
  </si>
  <si>
    <t>Примечание:</t>
  </si>
  <si>
    <t>Ф.F1s разд.4 стл.2 стр.22+Ф.f1s разд.4 стл.3 стр.22&lt;=Ф.F1s разд.4 стл.1 стр.22</t>
  </si>
  <si>
    <t>Ф.F1s разд.4 стл.2 стр.23+Ф.f1s разд.4 стл.3 стр.23&lt;=Ф.F1s разд.4 стл.1 стр.23</t>
  </si>
  <si>
    <t>Ф.F1s разд.4 стл.2 стр.24+Ф.f1s разд.4 стл.3 стр.24&lt;=Ф.F1s разд.4 стл.1 стр.24</t>
  </si>
  <si>
    <t>Ф.F1s разд.4 стл.2 стр.25+Ф.f1s разд.4 стл.3 стр.25&lt;=Ф.F1s разд.4 стл.1 стр.25</t>
  </si>
  <si>
    <t>Ф.F1s разд.4 стл.2 стр.26+Ф.f1s разд.4 стл.3 стр.26&lt;=Ф.F1s разд.4 стл.1 стр.26</t>
  </si>
  <si>
    <t>Ф.F1s разд.4 стл.2 стр.27+Ф.f1s разд.4 стл.3 стр.27&lt;=Ф.F1s разд.4 стл.1 стр.27</t>
  </si>
  <si>
    <t>Ф.F1s разд.4 стл.2 стр.28+Ф.f1s разд.4 стл.3 стр.28&lt;=Ф.F1s разд.4 стл.1 стр.28</t>
  </si>
  <si>
    <t>Ф.F1s разд.4 стл.2 стр.29+Ф.f1s разд.4 стл.3 стр.29&lt;=Ф.F1s разд.4 стл.1 стр.29</t>
  </si>
  <si>
    <t>Ф.F1s разд.4 стл.2 стр.30+Ф.f1s разд.4 стл.3 стр.30&lt;=Ф.F1s разд.4 стл.1 стр.30</t>
  </si>
  <si>
    <t>Ф.F1s разд.4 стл.2 стр.31+Ф.f1s разд.4 стл.3 стр.31&lt;=Ф.F1s разд.4 стл.1 стр.31</t>
  </si>
  <si>
    <t>Ф.F1s разд.4 стл.2 стр.32+Ф.f1s разд.4 стл.3 стр.32&lt;=Ф.F1s разд.4 стл.1 стр.32</t>
  </si>
  <si>
    <t>Ф.F1s разд.4 стл.2 стр.33+Ф.f1s разд.4 стл.3 стр.33&lt;=Ф.F1s разд.4 стл.1 стр.33</t>
  </si>
  <si>
    <t>Ф.F1s разд.4 стл.2 стр.34+Ф.f1s разд.4 стл.3 стр.34&lt;=Ф.F1s разд.4 стл.1 стр.34</t>
  </si>
  <si>
    <t>Ф.F1s разд.4 стл.2 стр.35+Ф.f1s разд.4 стл.3 стр.35&lt;=Ф.F1s разд.4 стл.1 стр.35</t>
  </si>
  <si>
    <t>Ф.F1s разд.4 стл.2 стр.36+Ф.f1s разд.4 стл.3 стр.36&lt;=Ф.F1s разд.4 стл.1 стр.36</t>
  </si>
  <si>
    <t>Ф.F1s разд.4 стл.2 стр.37+Ф.f1s разд.4 стл.3 стр.37&lt;=Ф.F1s разд.4 стл.1 стр.37</t>
  </si>
  <si>
    <t>Ф.F1s разд.4 стл.2 стр.38+Ф.f1s разд.4 стл.3 стр.38&lt;=Ф.F1s разд.4 стл.1 стр.38</t>
  </si>
  <si>
    <t>Ф.F1s разд.4 стл.2 стр.39+Ф.f1s разд.4 стл.3 стр.39&lt;=Ф.F1s разд.4 стл.1 стр.39</t>
  </si>
  <si>
    <t>Ф.F1s разд.4 стл.2 стр.40+Ф.f1s разд.4 стл.3 стр.40&lt;=Ф.F1s разд.4 стл.1 стр.40</t>
  </si>
  <si>
    <t>Ф.F1s разд.4 стл.2 стр.41+Ф.f1s разд.4 стл.3 стр.41&lt;=Ф.F1s разд.4 стл.1 стр.41</t>
  </si>
  <si>
    <t>Ф.F1s разд.4 стл.2 стр.42+Ф.f1s разд.4 стл.3 стр.42&lt;=Ф.F1s разд.4 стл.1 стр.42</t>
  </si>
  <si>
    <t>Ф.F1s разд.4 стл.2 стр.43+Ф.f1s разд.4 стл.3 стр.43&lt;=Ф.F1s разд.4 стл.1 стр.43</t>
  </si>
  <si>
    <t>Ф.F1s разд.4 стл.2 стр.44+Ф.f1s разд.4 стл.3 стр.44&lt;=Ф.F1s разд.4 стл.1 стр.44</t>
  </si>
  <si>
    <t>Ф.F1s разд.4 стл.2 стр.45+Ф.f1s разд.4 стл.3 стр.45&lt;=Ф.F1s разд.4 стл.1 стр.45</t>
  </si>
  <si>
    <t>Ф.F1s разд.4 стл.2 стр.46+Ф.f1s разд.4 стл.3 стр.46&lt;=Ф.F1s разд.4 стл.1 стр.46</t>
  </si>
  <si>
    <t>Ф.F1s разд.4 стл.2 стр.47+Ф.f1s разд.4 стл.3 стр.47&lt;=Ф.F1s разд.4 стл.1 стр.47</t>
  </si>
  <si>
    <t>Ф.F1s разд.4 стл.2 стр.48+Ф.f1s разд.4 стл.3 стр.48&lt;=Ф.F1s разд.4 стл.1 стр.48</t>
  </si>
  <si>
    <t>Ф.F1s разд.4 стл.2 стр.49+Ф.f1s разд.4 стл.3 стр.49&lt;=Ф.F1s разд.4 стл.1 стр.49</t>
  </si>
  <si>
    <t>Ф.F1s разд.4 стл.2 стр.50+Ф.f1s разд.4 стл.3 стр.50&lt;=Ф.F1s разд.4 стл.1 стр.50</t>
  </si>
  <si>
    <t>Ф.F1s разд.4 стл.2 стр.51+Ф.f1s разд.4 стл.3 стр.51&lt;=Ф.F1s разд.4 стл.1 стр.51</t>
  </si>
  <si>
    <t>Ф.F1s разд.4 стл.2 стр.52+Ф.f1s разд.4 стл.3 стр.52&lt;=Ф.F1s разд.4 стл.1 стр.52</t>
  </si>
  <si>
    <t>Ф.F1s разд.4 стл.2 стр.53+Ф.f1s разд.4 стл.3 стр.53&lt;=Ф.F1s разд.4 стл.1 стр.53</t>
  </si>
  <si>
    <t>Ф.F1s разд.4 стл.2 стр.54+Ф.f1s разд.4 стл.3 стр.54&lt;=Ф.F1s разд.4 стл.1 стр.54</t>
  </si>
  <si>
    <t>Ф.F1s разд.4 стл.2 стр.55+Ф.f1s разд.4 стл.3 стр.55&lt;=Ф.F1s разд.4 стл.1 стр.55</t>
  </si>
  <si>
    <t>Ф.F1s разд.4 стл.2 стр.56+Ф.f1s разд.4 стл.3 стр.56&lt;=Ф.F1s разд.4 стл.1 стр.56</t>
  </si>
  <si>
    <t>Ф.F1s разд.4 стл.2 стр.57+Ф.f1s разд.4 стл.3 стр.57&lt;=Ф.F1s разд.4 стл.1 стр.57</t>
  </si>
  <si>
    <t>Ф.F1s разд.4 стл.2 стр.58+Ф.f1s разд.4 стл.3 стр.58&lt;=Ф.F1s разд.4 стл.1 стр.58</t>
  </si>
  <si>
    <t>Ф.F1s разд.4 стл.2 стр.59+Ф.f1s разд.4 стл.3 стр.59&lt;=Ф.F1s разд.4 стл.1 стр.59</t>
  </si>
  <si>
    <t>Ф.F1s разд.4 стл.2 стр.60+Ф.f1s разд.4 стл.3 стр.60&lt;=Ф.F1s разд.4 стл.1 стр.60</t>
  </si>
  <si>
    <t>Ф.F1s разд.4 стл.2 стр.61+Ф.f1s разд.4 стл.3 стр.61&lt;=Ф.F1s разд.4 стл.1 стр.61</t>
  </si>
  <si>
    <t>Ф.F1s разд.4 стл.2 стр.62+Ф.f1s разд.4 стл.3 стр.62&lt;=Ф.F1s разд.4 стл.1 стр.62</t>
  </si>
  <si>
    <t>Ф.F1s разд.4 стл.2 стр.1+Ф.f1s разд.4 стл.3 стр.1&lt;=Ф.F1s разд.4 стл.1 стр.1</t>
  </si>
  <si>
    <t>(r,w,s,g,v) Сумма граф 2 и 3 по всем строкам д.б. меньше или равна графе 1</t>
  </si>
  <si>
    <t>Ф.F1s разд.4 стл.2 стр.2+Ф.f1s разд.4 стл.3 стр.2&lt;=Ф.F1s разд.4 стл.1 стр.2</t>
  </si>
  <si>
    <t>Ф.F1s разд.4 стл.2 стр.3+Ф.f1s разд.4 стл.3 стр.3&lt;=Ф.F1s разд.4 стл.1 стр.3</t>
  </si>
  <si>
    <t>Ф.F1s разд.4 стл.2 стр.4+Ф.f1s разд.4 стл.3 стр.4&lt;=Ф.F1s разд.4 стл.1 стр.4</t>
  </si>
  <si>
    <t>Ф.F1s разд.4 стл.2 стр.5+Ф.f1s разд.4 стл.3 стр.5&lt;=Ф.F1s разд.4 стл.1 стр.5</t>
  </si>
  <si>
    <t>Ф.F1s разд.4 стл.2 стр.6+Ф.f1s разд.4 стл.3 стр.6&lt;=Ф.F1s разд.4 стл.1 стр.6</t>
  </si>
  <si>
    <t>Ф.F1s разд.4 стл.2 стр.7+Ф.f1s разд.4 стл.3 стр.7&lt;=Ф.F1s разд.4 стл.1 стр.7</t>
  </si>
  <si>
    <t>Ф.F1s разд.4 стл.2 стр.8+Ф.f1s разд.4 стл.3 стр.8&lt;=Ф.F1s разд.4 стл.1 стр.8</t>
  </si>
  <si>
    <t>Ф.F1s разд.4 стл.2 стр.9+Ф.f1s разд.4 стл.3 стр.9&lt;=Ф.F1s разд.4 стл.1 стр.9</t>
  </si>
  <si>
    <t>Ф.F1s разд.4 стл.2 стр.10+Ф.f1s разд.4 стл.3 стр.10&lt;=Ф.F1s разд.4 стл.1 стр.10</t>
  </si>
  <si>
    <t>Ф.F1s разд.4 стл.2 стр.11+Ф.f1s разд.4 стл.3 стр.11&lt;=Ф.F1s разд.4 стл.1 стр.11</t>
  </si>
  <si>
    <t>Ф.F1s разд.4 стл.2 стр.12+Ф.f1s разд.4 стл.3 стр.12&lt;=Ф.F1s разд.4 стл.1 стр.12</t>
  </si>
  <si>
    <t>Ф.F1s разд.4 стл.2 стр.13+Ф.f1s разд.4 стл.3 стр.13&lt;=Ф.F1s разд.4 стл.1 стр.13</t>
  </si>
  <si>
    <t>Ф.F1s разд.4 стл.2 стр.14+Ф.f1s разд.4 стл.3 стр.14&lt;=Ф.F1s разд.4 стл.1 стр.14</t>
  </si>
  <si>
    <t>Ф.F1s разд.4 стл.2 стр.15+Ф.f1s разд.4 стл.3 стр.15&lt;=Ф.F1s разд.4 стл.1 стр.15</t>
  </si>
  <si>
    <t>Ф.F1s разд.4 стл.2 стр.16+Ф.f1s разд.4 стл.3 стр.16&lt;=Ф.F1s разд.4 стл.1 стр.16</t>
  </si>
  <si>
    <t>Ф.F1s разд.4 стл.2 стр.17+Ф.f1s разд.4 стл.3 стр.17&lt;=Ф.F1s разд.4 стл.1 стр.17</t>
  </si>
  <si>
    <t>Ф.F1s разд.4 стл.2 стр.18+Ф.f1s разд.4 стл.3 стр.18&lt;=Ф.F1s разд.4 стл.1 стр.18</t>
  </si>
  <si>
    <t>Ф.F1s разд.4 стл.2 стр.19+Ф.f1s разд.4 стл.3 стр.19&lt;=Ф.F1s разд.4 стл.1 стр.19</t>
  </si>
  <si>
    <t>Ф.F1s разд.4 стл.2 стр.20+Ф.f1s разд.4 стл.3 стр.20&lt;=Ф.F1s разд.4 стл.1 стр.20</t>
  </si>
  <si>
    <t>Ф.F1s разд.4 стл.2 стр.21+Ф.f1s разд.4 стл.3 стр.21&lt;=Ф.F1s разд.4 стл.1 стр.21</t>
  </si>
  <si>
    <t>Об изменении вида исправительного учреждения, назначенного по приговору</t>
  </si>
  <si>
    <t>Об исполнении приговора при наличии других неисполненных приговоров</t>
  </si>
  <si>
    <t>О снижении размера удержания из заработной платы осужденного к исправительным работам</t>
  </si>
  <si>
    <t xml:space="preserve">Изменена квалификация действий подсудимых 
(из гр.12): </t>
  </si>
  <si>
    <t>в том числе несовершен-нолетних</t>
  </si>
  <si>
    <t>Другие основания прекращения дела 
(из гр.15):</t>
  </si>
  <si>
    <t>Частные определения, постановления 
(гр.18) по вопросам:</t>
  </si>
  <si>
    <t>Обжаловано постановлений о возвращении дел прокурору 
(Из гр.6 р.1"Возвращено прокурору для устранения недостатков в порядке ст.237 УПК РФ)</t>
  </si>
  <si>
    <t xml:space="preserve">Почтовый адрес </t>
  </si>
  <si>
    <t xml:space="preserve">Наименование получателя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</si>
  <si>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</si>
  <si>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</si>
  <si>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</si>
  <si>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</si>
  <si>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</si>
  <si>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</si>
  <si>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</si>
  <si>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</si>
  <si>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</si>
  <si>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Мировые судьи</t>
  </si>
  <si>
    <t>Управлению (отделу) Судебного департамента в субъекте Российской Федерации</t>
  </si>
  <si>
    <t>Районные суды</t>
  </si>
  <si>
    <t>Судебному департаменту при Верховном Суде Российской Федерации</t>
  </si>
  <si>
    <t>15 января и 15 июля</t>
  </si>
  <si>
    <t>Сводные:</t>
  </si>
  <si>
    <t>Управления (отделы) Судебного департамента в субъектах Российской Федерации</t>
  </si>
  <si>
    <t xml:space="preserve">Судебному департаменту при Верховном Суде Российской Федерации </t>
  </si>
  <si>
    <t>Судебный департамент при Верховном Суде Российской Федерации</t>
  </si>
  <si>
    <t>свыше 1,5 мес. до 3 мес. включительно</t>
  </si>
  <si>
    <t>Штраф</t>
  </si>
  <si>
    <t xml:space="preserve">Условное осуждение к лишению свободы </t>
  </si>
  <si>
    <t>Совершили преступления:</t>
  </si>
  <si>
    <t>Нетрудоспособные</t>
  </si>
  <si>
    <t>отмена, изменение закона</t>
  </si>
  <si>
    <t>Безработные</t>
  </si>
  <si>
    <t>применение амнистии</t>
  </si>
  <si>
    <t>деятельное раскаяние</t>
  </si>
  <si>
    <t>Иностранцы и лица без гражданства</t>
  </si>
  <si>
    <t>примирение с потерпевшим</t>
  </si>
  <si>
    <t>В группе</t>
  </si>
  <si>
    <t>отсутствие жалобы (согласия) потерпевшего</t>
  </si>
  <si>
    <t>принудительные меры воспитательного воздействия</t>
  </si>
  <si>
    <t>иные основания</t>
  </si>
  <si>
    <t>Раздел 1. Движение дел</t>
  </si>
  <si>
    <t xml:space="preserve">Категория суда </t>
  </si>
  <si>
    <t xml:space="preserve">Категория дел </t>
  </si>
  <si>
    <t>судьи</t>
  </si>
  <si>
    <t>другие лица</t>
  </si>
  <si>
    <t>* в том числе основные наказания, исполняемые самостоятельно.</t>
  </si>
  <si>
    <t>Штраф*</t>
  </si>
  <si>
    <t>Иного характера</t>
  </si>
  <si>
    <t>Должностное лицо, 
ответственное за составление отчета</t>
  </si>
  <si>
    <t>М.П.</t>
  </si>
  <si>
    <t xml:space="preserve"> приостановленные</t>
  </si>
  <si>
    <t>в том числе:</t>
  </si>
  <si>
    <t xml:space="preserve">Контрольное равенство: сумма строк 2-5 равна стр.1; гр.1 стр.1 равна разделу 4 гр.1 стр.18 ; гр.2 стр.1 равна разделу 4 гр.2 стр.18 ; гр.8 стр.1 равна разделу 4 гр.3 стр.18 </t>
  </si>
  <si>
    <t>Контрольное равенство: сумма строк 2-5 равна стр.1; гр.1 стр.1 равна разделу 4 гр.1 стр.20 ; гр.2 стр.1 равна разделу 4 гр.2 стр.20 ; гр.8 стр.1 равна разделу 4 гр.3 стр.20</t>
  </si>
  <si>
    <t>Виды преступлений</t>
  </si>
  <si>
    <t>№ стр</t>
  </si>
  <si>
    <t>А</t>
  </si>
  <si>
    <t>Б</t>
  </si>
  <si>
    <t>Убийство без смягчающих обстоятельств</t>
  </si>
  <si>
    <t>об ограничении конституционных прав граждан на тайну переписки, телефонных переговоров, почтовых, телеграфных и иных сообщений, передаваемых по сетям электрической и почтовой связи</t>
  </si>
  <si>
    <t>об ограничении конституционных прав граждан на  неприкосновенность жилища</t>
  </si>
  <si>
    <t>Жалобы на решения о выдаче (экстрадиции) (ст. 463 УПК РФ)</t>
  </si>
  <si>
    <t xml:space="preserve">О передаче гражданина, осужденного к лишению свободы, для отбывания наказания в государстве, гражданином которого он является (ст. 470 УПК РФ) </t>
  </si>
  <si>
    <t xml:space="preserve">Об освобождении от наказания в связи с болезнью осужденного (п. 6 ст. 397 УПК РФ) </t>
  </si>
  <si>
    <t>О снятии судимости (ст. 400 УПК РФ)</t>
  </si>
  <si>
    <t xml:space="preserve">О возмещении вреда реабилитированному (в соответствии с ч. 5 ст. 135 и ч. 1 ст. 138 УПК  РФ) </t>
  </si>
  <si>
    <t>О возобновлении производства в виду новых или вновь открывшихся обстоятельств (ст. 417 УПК РФ)</t>
  </si>
  <si>
    <t>О привлечении судьи к административной ответственности (ч. 4 ст. 16 Закона РФ "О статусе судей РФ")</t>
  </si>
  <si>
    <t>Об установлении наличия в информационных материалах признаков экстремистской деятельности (ст. 13 ФЗ "О противодействии экстремистской деятельности")</t>
  </si>
  <si>
    <t>Об избрании меры пресечения в виде залога (п. 1 ч. 2 ст. 29 УПК РФ)</t>
  </si>
  <si>
    <t>О вскрытии нерозданных почтовых  отправлений (ст. 21 ФЗ "О почтовой связи" № 176 от 17.07.99 г.)</t>
  </si>
  <si>
    <t>О заключении под стражу осужденного к лишению свободы, уклоняющегося от прибытия в колонию-поселение для отбывания наказания (п. 18.1 ст. 397 УПК РФ)</t>
  </si>
  <si>
    <t>О замене ограничения свободы лишением свободы (п. "г" ч. 2 ст. 397 УПК РФ)</t>
  </si>
  <si>
    <t>Об отмене установленных осужденному ограничений к наказанию в виде ограничения свободы (п. 8.1 ст. 397 УПК РФ)</t>
  </si>
  <si>
    <t>О помещении иностранного гражданина в специальное учреждение, до исполнения решения о депортации (п. 9 ст.31 ФЗ "О правовом положении иностранных граждан в РФ")</t>
  </si>
  <si>
    <t>Всего (сумма строк 1-61)</t>
  </si>
  <si>
    <r>
      <t xml:space="preserve">   </t>
    </r>
    <r>
      <rPr>
        <vertAlign val="superscript"/>
        <sz val="24"/>
        <rFont val="Times New Roman"/>
        <family val="1"/>
      </rPr>
      <t>1</t>
    </r>
    <r>
      <rPr>
        <sz val="24"/>
        <rFont val="Times New Roman"/>
        <family val="1"/>
      </rPr>
      <t xml:space="preserve"> в стр.18 гр.3 - возраст учитывать на момент вынесения постановления о заключении под стражу</t>
    </r>
  </si>
  <si>
    <r>
      <t>3</t>
    </r>
    <r>
      <rPr>
        <sz val="24"/>
        <rFont val="Times New Roman"/>
        <family val="1"/>
      </rPr>
      <t xml:space="preserve"> в стр.37 гр.2 - возбуждены уголовные дела</t>
    </r>
  </si>
  <si>
    <r>
      <t xml:space="preserve">    </t>
    </r>
    <r>
      <rPr>
        <vertAlign val="superscript"/>
        <sz val="24"/>
        <rFont val="Times New Roman"/>
        <family val="1"/>
      </rPr>
      <t>2</t>
    </r>
    <r>
      <rPr>
        <sz val="24"/>
        <rFont val="Times New Roman"/>
        <family val="1"/>
      </rPr>
      <t xml:space="preserve"> в стр.34 гр.2 - дано заключение о наличии признаков преступления</t>
    </r>
  </si>
  <si>
    <r>
      <t xml:space="preserve">4 </t>
    </r>
    <r>
      <rPr>
        <sz val="24"/>
        <rFont val="Times New Roman"/>
        <family val="1"/>
      </rPr>
      <t>за исключением жалоб на действия прокурора, указанных в стр.55</t>
    </r>
  </si>
  <si>
    <t>Раздел 6. Рассмотрение ходатайств о приведении приговоров в соответствие с новым уголовным законом
(в порядке ст. 397 п. 13 УПК РФ)</t>
  </si>
  <si>
    <t>Остаток нерассмот-
ренных ходатайств на начало года</t>
  </si>
  <si>
    <t>Удовлетво-
рены</t>
  </si>
  <si>
    <t>Остаток нерассмот-
ренных ходатайств</t>
  </si>
  <si>
    <t>О снижении срока лишения свободы несовершеннолетним 
в ст. 88 ч. 6 и 6.1</t>
  </si>
  <si>
    <t>Отклонено ходатайств о рассмотрении дел судом с участием присяжных заседателей</t>
  </si>
  <si>
    <t>(r,w,s,g,v) Раздел 6 гр. 6 стр. 8 должна быть равна гр. 6 стр. 9</t>
  </si>
  <si>
    <t>(r,w,s,g,v) Раздел 6 ст. 5 по всем стр. должен быть меньше или равен ст. 3 по всем строкам</t>
  </si>
  <si>
    <t>(r,w,s,g,v) Раздел 6 ст.6 по всем строкам должен быть меньше или равен ст.5 по всем строкам</t>
  </si>
  <si>
    <t>(r,w,s,g,v) Раздел 6 ст.4 меньше или равен ст.3 по всем строкам</t>
  </si>
  <si>
    <t>(r,w,s,g,v) Раздел 6 сумма ст.1 и 2=сумме ст.3 и 7 по всем строкам</t>
  </si>
  <si>
    <t>(r,w,s,g,v) Раздел 6 сумма стр.1-7=стр.8 по всем графам</t>
  </si>
  <si>
    <t>Гарнизонные военные суды</t>
  </si>
  <si>
    <t>Окружные (флотские) военные суды</t>
  </si>
  <si>
    <t>30 января и 30 июля</t>
  </si>
  <si>
    <t>20 февраля и 20 августа</t>
  </si>
  <si>
    <t xml:space="preserve">Федеральной службе государственной статистики </t>
  </si>
  <si>
    <t>15 апреля и 15 октября</t>
  </si>
  <si>
    <t>Верховный суд Республики Алтай</t>
  </si>
  <si>
    <t>Верховный суд Кабардино-Балкарской Республики</t>
  </si>
  <si>
    <t>Верховный суд Карачаево-Черкесской Республики</t>
  </si>
  <si>
    <t>Верховный суд Удмуртской Республики</t>
  </si>
  <si>
    <t>Верховный суд Чувашской Республики - Чувашии</t>
  </si>
  <si>
    <t xml:space="preserve">Верховный суд Чеченской Республики </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</si>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</sst>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Yes&quot;;&quot;Yes&quot;;&quot;No&quot;"/>
    <numFmt numFmtId="165" formatCode="&quot;True&quot;;&quot;True&quot;;&quot;False&quot;"/>
    <numFmt numFmtId="166" formatCode="&quot;On&quot;;&quot;On&quot;;&quot;Off&quot;"/>
    <numFmt numFmtId="167" formatCode="[$Ђ-2]\ #,##0.00_);[Red]\([$Ђ-2]\ #,##0.00\)"/>
    <numFmt numFmtId="168" formatCode="#,##0.00&quot;р.&quot;;[Red]#,##0.00&quot;р.&quot;"/>
    <numFmt numFmtId="169" formatCode="#,##0.00_р_.;[Red]#,##0.00_р_."/>
    <numFmt numFmtId="170" formatCode="#,##0.00_р_."/>
    <numFmt numFmtId="171" formatCode="0.0"/>
    <numFmt numFmtId="172" formatCode="&quot;Да&quot;;&quot;Да&quot;;&quot;Нет&quot;"/>
    <numFmt numFmtId="173" formatCode="&quot;Истина&quot;;&quot;Истина&quot;;&quot;Ложь&quot;"/>
    <numFmt numFmtId="174" formatCode="&quot;Вкл&quot;;&quot;Вкл&quot;;&quot;Выкл&quot;"/>
    <numFmt numFmtId="175" formatCode="[&lt;=9999999]###\-####;\(###\)\ ###\-####"/>
    <numFmt numFmtId="176" formatCode="[$-FC19]d\ mmmm\ yyyy\ &quot;г.&quot;"/>
    <numFmt numFmtId="177" formatCode="[$-F800]dddd\,\ mmmm\ dd\,\ yyyy"/>
  </numFmts>
  <fonts count="84">
    <font>
      <sz val="10"/>
      <name val="Arial"/>
      <family val="0"/>
    </font>
    <font>
      <b/>
      <sz val="8"/>
      <name val="Times New Roman"/>
      <family val="1"/>
    </font>
    <font>
      <sz val="8"/>
      <name val="Times New Roman"/>
      <family val="1"/>
    </font>
    <font>
      <sz val="10"/>
      <name val="Times New Roman"/>
      <family val="1"/>
    </font>
    <font>
      <b/>
      <sz val="10"/>
      <name val="Times New Roman"/>
      <family val="1"/>
    </font>
    <font>
      <sz val="6"/>
      <name val="Times New Roman"/>
      <family val="1"/>
    </font>
    <font>
      <sz val="8"/>
      <name val="Arial"/>
      <family val="0"/>
    </font>
    <font>
      <sz val="12"/>
      <name val="Times New Roman"/>
      <family val="1"/>
    </font>
    <font>
      <b/>
      <sz val="14"/>
      <name val="Arial"/>
      <family val="2"/>
    </font>
    <font>
      <sz val="10"/>
      <name val="Arial Cyr"/>
      <family val="0"/>
    </font>
    <font>
      <u val="single"/>
      <sz val="10"/>
      <color indexed="36"/>
      <name val="Arial"/>
      <family val="0"/>
    </font>
    <font>
      <u val="single"/>
      <sz val="10"/>
      <color indexed="12"/>
      <name val="Arial"/>
      <family val="0"/>
    </font>
    <font>
      <sz val="11"/>
      <name val="Times New Roman"/>
      <family val="1"/>
    </font>
    <font>
      <b/>
      <sz val="14"/>
      <name val="Times New Roman"/>
      <family val="1"/>
    </font>
    <font>
      <b/>
      <sz val="12"/>
      <name val="Times New Roman"/>
      <family val="1"/>
    </font>
    <font>
      <sz val="14"/>
      <name val="Times New Roman"/>
      <family val="1"/>
    </font>
    <font>
      <b/>
      <sz val="11"/>
      <name val="Times New Roman"/>
      <family val="1"/>
    </font>
    <font>
      <b/>
      <sz val="9"/>
      <name val="Times New Roman"/>
      <family val="1"/>
    </font>
    <font>
      <b/>
      <sz val="18"/>
      <name val="Times New Roman"/>
      <family val="1"/>
    </font>
    <font>
      <sz val="9"/>
      <name val="Times New Roman"/>
      <family val="1"/>
    </font>
    <font>
      <b/>
      <sz val="20"/>
      <name val="Times New Roman"/>
      <family val="1"/>
    </font>
    <font>
      <sz val="10"/>
      <color indexed="10"/>
      <name val="Times New Roman"/>
      <family val="1"/>
    </font>
    <font>
      <b/>
      <sz val="8"/>
      <color indexed="10"/>
      <name val="Times New Roman"/>
      <family val="1"/>
    </font>
    <font>
      <b/>
      <sz val="10"/>
      <color indexed="10"/>
      <name val="Times New Roman"/>
      <family val="1"/>
    </font>
    <font>
      <sz val="8"/>
      <color indexed="10"/>
      <name val="Times New Roman"/>
      <family val="1"/>
    </font>
    <font>
      <sz val="12"/>
      <color indexed="9"/>
      <name val="Times New Roman"/>
      <family val="1"/>
    </font>
    <font>
      <b/>
      <sz val="17"/>
      <name val="Times New Roman"/>
      <family val="1"/>
    </font>
    <font>
      <sz val="17"/>
      <name val="Times New Roman"/>
      <family val="1"/>
    </font>
    <font>
      <sz val="16"/>
      <name val="Times New Roman"/>
      <family val="1"/>
    </font>
    <font>
      <b/>
      <sz val="14"/>
      <color indexed="10"/>
      <name val="Times New Roman"/>
      <family val="1"/>
    </font>
    <font>
      <b/>
      <sz val="14"/>
      <color indexed="46"/>
      <name val="Times New Roman"/>
      <family val="1"/>
    </font>
    <font>
      <sz val="24"/>
      <name val="Times New Roman"/>
      <family val="1"/>
    </font>
    <font>
      <b/>
      <sz val="28"/>
      <name val="Times New Roman"/>
      <family val="1"/>
    </font>
    <font>
      <b/>
      <sz val="36"/>
      <name val="Times New Roman"/>
      <family val="1"/>
    </font>
    <font>
      <vertAlign val="superscript"/>
      <sz val="24"/>
      <name val="Times New Roman"/>
      <family val="1"/>
    </font>
    <font>
      <b/>
      <sz val="9"/>
      <color indexed="10"/>
      <name val="Times New Roman"/>
      <family val="1"/>
    </font>
    <font>
      <b/>
      <sz val="10"/>
      <color indexed="12"/>
      <name val="Times New Roman"/>
      <family val="1"/>
    </font>
    <font>
      <b/>
      <sz val="10"/>
      <color indexed="54"/>
      <name val="Times New Roman"/>
      <family val="1"/>
    </font>
    <font>
      <b/>
      <sz val="20"/>
      <color indexed="8"/>
      <name val="Times New Roman"/>
      <family val="1"/>
    </font>
    <font>
      <b/>
      <sz val="16"/>
      <color indexed="8"/>
      <name val="Times New Roman"/>
      <family val="1"/>
    </font>
    <font>
      <b/>
      <sz val="10"/>
      <color indexed="8"/>
      <name val="Times New Roman"/>
      <family val="1"/>
    </font>
    <font>
      <b/>
      <sz val="22"/>
      <color indexed="8"/>
      <name val="Times New Roman"/>
      <family val="1"/>
    </font>
    <font>
      <b/>
      <sz val="13"/>
      <color indexed="8"/>
      <name val="Times New Roman"/>
      <family val="1"/>
    </font>
    <font>
      <b/>
      <sz val="17"/>
      <color indexed="8"/>
      <name val="Times New Roman"/>
      <family val="1"/>
    </font>
    <font>
      <b/>
      <sz val="14"/>
      <color indexed="8"/>
      <name val="Times New Roman"/>
      <family val="1"/>
    </font>
    <font>
      <b/>
      <sz val="12"/>
      <color indexed="8"/>
      <name val="Times New Roman"/>
      <family val="1"/>
    </font>
    <font>
      <b/>
      <sz val="8"/>
      <color indexed="8"/>
      <name val="Times New Roman"/>
      <family val="1"/>
    </font>
    <font>
      <sz val="8"/>
      <color indexed="8"/>
      <name val="Times New Roman"/>
      <family val="1"/>
    </font>
    <font>
      <b/>
      <sz val="28"/>
      <color indexed="8"/>
      <name val="Times New Roman"/>
      <family val="1"/>
    </font>
    <font>
      <b/>
      <sz val="24"/>
      <color indexed="8"/>
      <name val="Times New Roman"/>
      <family val="1"/>
    </font>
    <font>
      <b/>
      <vertAlign val="superscript"/>
      <sz val="24"/>
      <color indexed="8"/>
      <name val="Times New Roman"/>
      <family val="1"/>
    </font>
    <font>
      <b/>
      <sz val="9"/>
      <color indexed="8"/>
      <name val="Times New Roman"/>
      <family val="1"/>
    </font>
    <font>
      <b/>
      <sz val="11"/>
      <color indexed="8"/>
      <name val="Times New Roman"/>
      <family val="1"/>
    </font>
    <font>
      <sz val="10"/>
      <color indexed="8"/>
      <name val="Times New Roman"/>
      <family val="1"/>
    </font>
    <font>
      <sz val="9"/>
      <color indexed="8"/>
      <name val="Times New Roman"/>
      <family val="1"/>
    </font>
    <font>
      <b/>
      <sz val="16"/>
      <name val="Times New Roman"/>
      <family val="1"/>
    </font>
    <font>
      <b/>
      <sz val="24"/>
      <name val="Times New Roman"/>
      <family val="1"/>
    </font>
    <font>
      <b/>
      <sz val="22"/>
      <name val="Times New Roman"/>
      <family val="1"/>
    </font>
    <font>
      <b/>
      <sz val="8"/>
      <color indexed="12"/>
      <name val="Times New Roman"/>
      <family val="1"/>
    </font>
    <font>
      <sz val="8"/>
      <color indexed="12"/>
      <name val="Times New Roman"/>
      <family val="1"/>
    </font>
    <font>
      <b/>
      <sz val="12"/>
      <color indexed="12"/>
      <name val="Times New Roman"/>
      <family val="1"/>
    </font>
    <font>
      <b/>
      <sz val="12"/>
      <color indexed="10"/>
      <name val="Times New Roman"/>
      <family val="1"/>
    </font>
    <font>
      <b/>
      <sz val="30"/>
      <name val="Times New Roman"/>
      <family val="1"/>
    </font>
    <font>
      <sz val="18"/>
      <color indexed="8"/>
      <name val="Times New Roman"/>
      <family val="1"/>
    </font>
    <font>
      <sz val="13"/>
      <name val="Times New Roman"/>
      <family val="1"/>
    </font>
    <font>
      <sz val="18"/>
      <name val="Times New Roman"/>
      <family val="1"/>
    </font>
    <font>
      <b/>
      <sz val="1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color indexed="63"/>
      </left>
      <right style="medium"/>
      <top style="thin"/>
      <bottom style="mediu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color indexed="20"/>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8" borderId="0" applyNumberFormat="0" applyBorder="0" applyAlignment="0" applyProtection="0"/>
    <xf numFmtId="0" fontId="67" fillId="11" borderId="0" applyNumberFormat="0" applyBorder="0" applyAlignment="0" applyProtection="0"/>
    <xf numFmtId="0" fontId="68" fillId="12"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9" fillId="0" borderId="0">
      <alignment/>
      <protection/>
    </xf>
    <xf numFmtId="0" fontId="9" fillId="0" borderId="0">
      <alignment/>
      <protection/>
    </xf>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9" borderId="0" applyNumberFormat="0" applyBorder="0" applyAlignment="0" applyProtection="0"/>
    <xf numFmtId="0" fontId="69" fillId="7" borderId="1" applyNumberFormat="0" applyAlignment="0" applyProtection="0"/>
    <xf numFmtId="0" fontId="70" fillId="20" borderId="2" applyNumberFormat="0" applyAlignment="0" applyProtection="0"/>
    <xf numFmtId="0" fontId="71"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21" borderId="7" applyNumberFormat="0" applyAlignment="0" applyProtection="0"/>
    <xf numFmtId="0" fontId="77" fillId="0" borderId="0" applyNumberFormat="0" applyFill="0" applyBorder="0" applyAlignment="0" applyProtection="0"/>
    <xf numFmtId="0" fontId="78" fillId="22" borderId="0" applyNumberFormat="0" applyBorder="0" applyAlignment="0" applyProtection="0"/>
    <xf numFmtId="0" fontId="0" fillId="0" borderId="0">
      <alignment/>
      <protection/>
    </xf>
    <xf numFmtId="0" fontId="0" fillId="0" borderId="0">
      <alignment/>
      <protection/>
    </xf>
    <xf numFmtId="0" fontId="10" fillId="0" borderId="0" applyNumberFormat="0" applyFill="0" applyBorder="0" applyAlignment="0" applyProtection="0"/>
    <xf numFmtId="0" fontId="79" fillId="3" borderId="0" applyNumberFormat="0" applyBorder="0" applyAlignment="0" applyProtection="0"/>
    <xf numFmtId="0" fontId="8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 borderId="0" applyNumberFormat="0" applyBorder="0" applyAlignment="0" applyProtection="0"/>
  </cellStyleXfs>
  <cellXfs count="600">
    <xf numFmtId="0" fontId="0" fillId="0" borderId="0" xfId="0" applyAlignment="1">
      <alignment/>
    </xf>
    <xf numFmtId="0" fontId="3" fillId="0" borderId="0" xfId="0" applyFont="1" applyAlignment="1">
      <alignment/>
    </xf>
    <xf numFmtId="0" fontId="3" fillId="0" borderId="0" xfId="56" applyFont="1" applyFill="1" applyBorder="1" applyAlignment="1">
      <alignment horizontal="left"/>
      <protection/>
    </xf>
    <xf numFmtId="0" fontId="3" fillId="0" borderId="0" xfId="56" applyFont="1" applyFill="1" applyBorder="1">
      <alignment/>
      <protection/>
    </xf>
    <xf numFmtId="0" fontId="2" fillId="0" borderId="0" xfId="0" applyFont="1" applyFill="1" applyBorder="1" applyAlignment="1" applyProtection="1">
      <alignment/>
      <protection locked="0"/>
    </xf>
    <xf numFmtId="0" fontId="3" fillId="0" borderId="0" xfId="56" applyFont="1" applyFill="1" applyBorder="1" applyAlignment="1">
      <alignment horizontal="center"/>
      <protection/>
    </xf>
    <xf numFmtId="0" fontId="1" fillId="0" borderId="0" xfId="0" applyFont="1" applyFill="1" applyBorder="1" applyAlignment="1">
      <alignment horizontal="left" vertical="center"/>
    </xf>
    <xf numFmtId="0" fontId="3" fillId="0" borderId="0" xfId="34" applyFont="1" applyFill="1" applyBorder="1" applyAlignment="1">
      <alignment wrapText="1"/>
      <protection/>
    </xf>
    <xf numFmtId="0" fontId="3" fillId="0" borderId="0" xfId="34" applyFont="1" applyFill="1" applyBorder="1">
      <alignment/>
      <protection/>
    </xf>
    <xf numFmtId="0" fontId="4"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Alignment="1">
      <alignment/>
    </xf>
    <xf numFmtId="0" fontId="3" fillId="0" borderId="0" xfId="34" applyFont="1" applyFill="1">
      <alignment/>
      <protection/>
    </xf>
    <xf numFmtId="0" fontId="3" fillId="0" borderId="0" xfId="34" applyFont="1" applyFill="1" applyAlignment="1">
      <alignment wrapText="1"/>
      <protection/>
    </xf>
    <xf numFmtId="1" fontId="15" fillId="0" borderId="0" xfId="56" applyNumberFormat="1" applyFont="1" applyFill="1" applyBorder="1" applyAlignment="1" applyProtection="1">
      <alignment horizontal="right" vertical="center"/>
      <protection locked="0"/>
    </xf>
    <xf numFmtId="0" fontId="1" fillId="0" borderId="0" xfId="0" applyFont="1" applyFill="1" applyBorder="1" applyAlignment="1">
      <alignment vertical="center"/>
    </xf>
    <xf numFmtId="0" fontId="14" fillId="0" borderId="0" xfId="0" applyFont="1" applyFill="1" applyBorder="1" applyAlignment="1">
      <alignment/>
    </xf>
    <xf numFmtId="0" fontId="3" fillId="0" borderId="0" xfId="56" applyFont="1" applyFill="1">
      <alignment/>
      <protection/>
    </xf>
    <xf numFmtId="0" fontId="2" fillId="0" borderId="0" xfId="0" applyFont="1" applyFill="1" applyAlignment="1">
      <alignment/>
    </xf>
    <xf numFmtId="0" fontId="1" fillId="0" borderId="0" xfId="34" applyFont="1" applyFill="1" applyBorder="1" applyAlignment="1">
      <alignment horizontal="center" vertical="center" wrapText="1"/>
      <protection/>
    </xf>
    <xf numFmtId="0" fontId="1" fillId="0" borderId="0" xfId="34" applyFont="1" applyFill="1" applyAlignment="1">
      <alignment wrapText="1"/>
      <protection/>
    </xf>
    <xf numFmtId="0" fontId="2" fillId="0" borderId="0" xfId="34" applyFont="1" applyFill="1">
      <alignment/>
      <protection/>
    </xf>
    <xf numFmtId="0" fontId="3" fillId="0" borderId="0" xfId="0" applyFont="1" applyFill="1" applyBorder="1" applyAlignment="1">
      <alignment horizontal="center" wrapText="1"/>
    </xf>
    <xf numFmtId="0" fontId="2" fillId="0" borderId="0" xfId="56" applyFont="1" applyFill="1" applyBorder="1" applyAlignment="1">
      <alignment horizontal="center" vertical="center" wrapText="1"/>
      <protection/>
    </xf>
    <xf numFmtId="49" fontId="14" fillId="0" borderId="10" xfId="56" applyNumberFormat="1" applyFont="1" applyFill="1" applyBorder="1" applyAlignment="1">
      <alignment horizontal="center" vertical="center" wrapText="1"/>
      <protection/>
    </xf>
    <xf numFmtId="49" fontId="1" fillId="0" borderId="10" xfId="56" applyNumberFormat="1"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0" xfId="0" applyFont="1" applyFill="1" applyBorder="1" applyAlignment="1">
      <alignment horizontal="center" vertical="top" wrapText="1"/>
    </xf>
    <xf numFmtId="0" fontId="12" fillId="0" borderId="0" xfId="0" applyFont="1" applyFill="1" applyBorder="1" applyAlignment="1">
      <alignment vertical="top" wrapText="1"/>
    </xf>
    <xf numFmtId="0" fontId="3" fillId="0" borderId="11" xfId="56" applyFont="1" applyFill="1" applyBorder="1" applyAlignment="1">
      <alignment/>
      <protection/>
    </xf>
    <xf numFmtId="0" fontId="1" fillId="0" borderId="0" xfId="0" applyFont="1" applyFill="1" applyAlignment="1">
      <alignment vertical="center" wrapText="1"/>
    </xf>
    <xf numFmtId="0" fontId="1" fillId="0" borderId="0" xfId="0" applyFont="1" applyFill="1" applyBorder="1" applyAlignment="1">
      <alignment vertical="center" wrapText="1"/>
    </xf>
    <xf numFmtId="0" fontId="14" fillId="0" borderId="10" xfId="34" applyFont="1" applyFill="1" applyBorder="1" applyAlignment="1">
      <alignment horizontal="center" vertical="center" wrapText="1"/>
      <protection/>
    </xf>
    <xf numFmtId="0" fontId="2" fillId="0" borderId="10" xfId="34" applyFont="1" applyFill="1" applyBorder="1" applyAlignment="1">
      <alignment horizontal="center" wrapText="1"/>
      <protection/>
    </xf>
    <xf numFmtId="0" fontId="2" fillId="0" borderId="10" xfId="34" applyFont="1" applyFill="1" applyBorder="1" applyAlignment="1">
      <alignment horizontal="center"/>
      <protection/>
    </xf>
    <xf numFmtId="0" fontId="1" fillId="0" borderId="10" xfId="34" applyFont="1" applyFill="1" applyBorder="1" applyAlignment="1">
      <alignment horizontal="center" vertical="center" wrapText="1"/>
      <protection/>
    </xf>
    <xf numFmtId="0" fontId="1" fillId="0" borderId="10" xfId="56" applyNumberFormat="1" applyFont="1" applyFill="1" applyBorder="1" applyAlignment="1">
      <alignment horizontal="center" vertical="center" wrapText="1"/>
      <protection/>
    </xf>
    <xf numFmtId="0" fontId="1" fillId="0" borderId="10" xfId="56" applyFont="1" applyFill="1" applyBorder="1" applyAlignment="1">
      <alignment horizontal="center"/>
      <protection/>
    </xf>
    <xf numFmtId="0" fontId="13" fillId="0" borderId="0" xfId="0" applyFont="1" applyFill="1" applyBorder="1" applyAlignment="1">
      <alignment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4" fillId="0" borderId="10" xfId="56" applyFont="1" applyFill="1" applyBorder="1" applyAlignment="1">
      <alignment horizontal="center" vertical="center"/>
      <protection/>
    </xf>
    <xf numFmtId="0" fontId="1" fillId="0" borderId="10" xfId="0" applyFont="1" applyFill="1" applyBorder="1" applyAlignment="1">
      <alignment horizontal="center"/>
    </xf>
    <xf numFmtId="0" fontId="1" fillId="0" borderId="10" xfId="0" applyFont="1" applyFill="1" applyBorder="1" applyAlignment="1">
      <alignment/>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0" fontId="1" fillId="0" borderId="11" xfId="56" applyFont="1" applyFill="1" applyBorder="1" applyAlignment="1">
      <alignment horizontal="center"/>
      <protection/>
    </xf>
    <xf numFmtId="0" fontId="1" fillId="0" borderId="10" xfId="0" applyFont="1" applyFill="1" applyBorder="1" applyAlignment="1">
      <alignment vertical="top"/>
    </xf>
    <xf numFmtId="1" fontId="1" fillId="0" borderId="10" xfId="56" applyNumberFormat="1" applyFont="1" applyFill="1" applyBorder="1" applyAlignment="1" applyProtection="1">
      <alignment horizontal="center" vertical="center" wrapText="1"/>
      <protection locked="0"/>
    </xf>
    <xf numFmtId="0" fontId="14" fillId="0" borderId="0" xfId="34" applyFont="1" applyFill="1" applyBorder="1" applyAlignment="1">
      <alignment vertical="center" wrapText="1"/>
      <protection/>
    </xf>
    <xf numFmtId="0" fontId="3" fillId="0" borderId="0" xfId="34" applyFont="1" applyFill="1" applyBorder="1" applyAlignment="1">
      <alignment vertical="center" wrapText="1"/>
      <protection/>
    </xf>
    <xf numFmtId="0" fontId="14" fillId="0" borderId="0" xfId="34" applyFont="1" applyFill="1" applyBorder="1" applyAlignment="1">
      <alignment vertical="top" wrapText="1"/>
      <protection/>
    </xf>
    <xf numFmtId="1" fontId="4" fillId="0" borderId="11" xfId="56" applyNumberFormat="1" applyFont="1" applyFill="1" applyBorder="1" applyAlignment="1" applyProtection="1">
      <alignment vertical="center" wrapText="1"/>
      <protection locked="0"/>
    </xf>
    <xf numFmtId="49" fontId="13" fillId="0" borderId="10" xfId="56" applyNumberFormat="1" applyFont="1" applyFill="1" applyBorder="1" applyAlignment="1">
      <alignment vertical="center" wrapText="1"/>
      <protection/>
    </xf>
    <xf numFmtId="49" fontId="13" fillId="0" borderId="11" xfId="56" applyNumberFormat="1" applyFont="1" applyFill="1" applyBorder="1" applyAlignment="1">
      <alignment vertical="center" wrapText="1"/>
      <protection/>
    </xf>
    <xf numFmtId="0" fontId="3" fillId="0" borderId="0" xfId="0" applyFont="1" applyAlignment="1">
      <alignment horizontal="right"/>
    </xf>
    <xf numFmtId="0" fontId="1" fillId="0" borderId="10" xfId="56" applyFont="1" applyFill="1" applyBorder="1" applyAlignment="1">
      <alignment horizontal="center" vertical="top" wrapText="1"/>
      <protection/>
    </xf>
    <xf numFmtId="0" fontId="14" fillId="0" borderId="0" xfId="0" applyFont="1" applyFill="1" applyAlignment="1">
      <alignment horizontal="left" vertical="top" wrapText="1"/>
    </xf>
    <xf numFmtId="0" fontId="2" fillId="0" borderId="0" xfId="0" applyFont="1" applyFill="1" applyBorder="1" applyAlignment="1">
      <alignment/>
    </xf>
    <xf numFmtId="49" fontId="1"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top" wrapText="1"/>
    </xf>
    <xf numFmtId="0" fontId="2" fillId="0" borderId="0" xfId="0" applyFont="1" applyFill="1" applyAlignment="1">
      <alignment vertical="top"/>
    </xf>
    <xf numFmtId="0" fontId="1" fillId="0" borderId="0" xfId="0" applyFont="1" applyFill="1" applyAlignment="1">
      <alignment/>
    </xf>
    <xf numFmtId="0" fontId="15" fillId="0" borderId="0" xfId="0" applyFont="1" applyFill="1" applyAlignment="1">
      <alignment/>
    </xf>
    <xf numFmtId="0" fontId="15" fillId="0" borderId="0" xfId="56" applyFont="1" applyFill="1" applyBorder="1" applyAlignment="1">
      <alignment horizontal="center"/>
      <protection/>
    </xf>
    <xf numFmtId="0" fontId="13" fillId="0" borderId="0" xfId="56" applyFont="1" applyFill="1" applyBorder="1" applyAlignment="1">
      <alignment horizontal="center"/>
      <protection/>
    </xf>
    <xf numFmtId="0" fontId="15" fillId="0" borderId="0" xfId="56" applyFont="1" applyFill="1">
      <alignment/>
      <protection/>
    </xf>
    <xf numFmtId="0" fontId="2" fillId="0" borderId="0" xfId="56" applyFont="1" applyFill="1">
      <alignment/>
      <protection/>
    </xf>
    <xf numFmtId="0" fontId="1" fillId="0" borderId="10" xfId="56" applyFont="1" applyFill="1" applyBorder="1" applyAlignment="1">
      <alignment horizontal="center" vertical="center"/>
      <protection/>
    </xf>
    <xf numFmtId="0" fontId="14" fillId="0" borderId="0" xfId="56" applyFont="1" applyFill="1" applyBorder="1">
      <alignment/>
      <protection/>
    </xf>
    <xf numFmtId="0" fontId="18" fillId="0" borderId="0" xfId="56" applyFont="1" applyFill="1" applyBorder="1" applyAlignment="1">
      <alignment/>
      <protection/>
    </xf>
    <xf numFmtId="0" fontId="1" fillId="0" borderId="0" xfId="56" applyFont="1" applyFill="1" applyBorder="1" applyAlignment="1">
      <alignment/>
      <protection/>
    </xf>
    <xf numFmtId="0" fontId="3" fillId="0" borderId="0" xfId="56" applyFont="1" applyFill="1" applyAlignment="1">
      <alignment wrapText="1"/>
      <protection/>
    </xf>
    <xf numFmtId="0" fontId="4" fillId="0" borderId="0" xfId="56" applyFont="1" applyFill="1" applyBorder="1" applyAlignment="1">
      <alignment wrapText="1"/>
      <protection/>
    </xf>
    <xf numFmtId="0" fontId="4" fillId="0" borderId="0" xfId="56" applyFont="1" applyFill="1" applyBorder="1" applyAlignment="1">
      <alignment vertical="top" wrapText="1"/>
      <protection/>
    </xf>
    <xf numFmtId="49" fontId="4" fillId="0" borderId="10" xfId="56" applyNumberFormat="1" applyFont="1" applyFill="1" applyBorder="1" applyAlignment="1">
      <alignment horizontal="center" vertical="center" wrapText="1"/>
      <protection/>
    </xf>
    <xf numFmtId="0" fontId="1" fillId="0" borderId="0" xfId="56" applyFont="1" applyFill="1" applyBorder="1" applyAlignment="1">
      <alignment horizontal="center" vertical="top" wrapText="1"/>
      <protection/>
    </xf>
    <xf numFmtId="1" fontId="2" fillId="0" borderId="0" xfId="56" applyNumberFormat="1" applyFont="1" applyFill="1" applyBorder="1" applyAlignment="1" applyProtection="1">
      <alignment horizontal="center" vertical="center"/>
      <protection locked="0"/>
    </xf>
    <xf numFmtId="1" fontId="2" fillId="0" borderId="0" xfId="56" applyNumberFormat="1" applyFont="1" applyFill="1" applyBorder="1" applyAlignment="1" applyProtection="1">
      <alignment horizontal="right" vertical="center"/>
      <protection locked="0"/>
    </xf>
    <xf numFmtId="3" fontId="13" fillId="0" borderId="0" xfId="56" applyNumberFormat="1" applyFont="1" applyFill="1" applyBorder="1" applyAlignment="1" applyProtection="1">
      <alignment horizontal="right" vertical="center"/>
      <protection locked="0"/>
    </xf>
    <xf numFmtId="1" fontId="13" fillId="0" borderId="0" xfId="56" applyNumberFormat="1" applyFont="1" applyFill="1" applyBorder="1" applyAlignment="1" applyProtection="1">
      <alignment horizontal="center" vertical="center" textRotation="90"/>
      <protection locked="0"/>
    </xf>
    <xf numFmtId="3" fontId="13" fillId="20" borderId="10" xfId="56" applyNumberFormat="1" applyFont="1" applyFill="1" applyBorder="1" applyAlignment="1" applyProtection="1">
      <alignment horizontal="right" vertical="center"/>
      <protection locked="0"/>
    </xf>
    <xf numFmtId="3" fontId="13" fillId="23" borderId="10" xfId="56" applyNumberFormat="1" applyFont="1" applyFill="1" applyBorder="1" applyAlignment="1" applyProtection="1">
      <alignment horizontal="right" vertical="center"/>
      <protection locked="0"/>
    </xf>
    <xf numFmtId="3" fontId="16" fillId="23" borderId="10" xfId="0" applyNumberFormat="1" applyFont="1" applyFill="1" applyBorder="1" applyAlignment="1">
      <alignment horizontal="right" vertical="center" wrapText="1"/>
    </xf>
    <xf numFmtId="0" fontId="25" fillId="0" borderId="0" xfId="0" applyFont="1" applyFill="1" applyAlignment="1" applyProtection="1">
      <alignment shrinkToFit="1"/>
      <protection/>
    </xf>
    <xf numFmtId="0" fontId="14" fillId="0" borderId="0" xfId="0" applyFont="1" applyAlignment="1" applyProtection="1">
      <alignment/>
      <protection/>
    </xf>
    <xf numFmtId="0" fontId="1" fillId="0" borderId="12" xfId="56" applyNumberFormat="1" applyFont="1" applyFill="1" applyBorder="1" applyAlignment="1">
      <alignment horizontal="center" vertical="center" wrapText="1"/>
      <protection/>
    </xf>
    <xf numFmtId="49" fontId="2" fillId="0" borderId="10" xfId="56" applyNumberFormat="1" applyFont="1" applyFill="1" applyBorder="1" applyAlignment="1">
      <alignment horizontal="center" vertical="center" wrapText="1"/>
      <protection/>
    </xf>
    <xf numFmtId="0" fontId="3" fillId="0" borderId="0" xfId="0" applyFont="1" applyAlignment="1" applyProtection="1">
      <alignment/>
      <protection/>
    </xf>
    <xf numFmtId="0" fontId="4" fillId="0" borderId="0" xfId="0" applyFont="1" applyAlignment="1" applyProtection="1">
      <alignment/>
      <protection/>
    </xf>
    <xf numFmtId="1" fontId="15" fillId="0" borderId="0" xfId="56" applyNumberFormat="1" applyFont="1" applyFill="1" applyBorder="1" applyAlignment="1" applyProtection="1">
      <alignment horizontal="left" vertical="center" wrapText="1"/>
      <protection locked="0"/>
    </xf>
    <xf numFmtId="1" fontId="4" fillId="0" borderId="0" xfId="56" applyNumberFormat="1" applyFont="1" applyFill="1" applyBorder="1" applyAlignment="1">
      <alignment horizontal="center"/>
      <protection/>
    </xf>
    <xf numFmtId="0" fontId="13" fillId="0" borderId="12" xfId="56" applyFont="1" applyFill="1" applyBorder="1" applyAlignment="1">
      <alignment horizontal="left" vertical="center"/>
      <protection/>
    </xf>
    <xf numFmtId="0" fontId="13" fillId="0" borderId="10" xfId="56" applyFont="1" applyFill="1" applyBorder="1" applyAlignment="1">
      <alignment horizontal="left" vertical="center"/>
      <protection/>
    </xf>
    <xf numFmtId="0" fontId="3" fillId="0" borderId="0" xfId="56" applyFont="1" applyFill="1" applyBorder="1" applyAlignment="1">
      <alignment/>
      <protection/>
    </xf>
    <xf numFmtId="0" fontId="13" fillId="0" borderId="10" xfId="56" applyFont="1" applyFill="1" applyBorder="1" applyAlignment="1">
      <alignment horizontal="left" vertical="center" wrapText="1"/>
      <protection/>
    </xf>
    <xf numFmtId="0" fontId="13" fillId="0" borderId="0" xfId="56" applyFont="1" applyFill="1" applyBorder="1" applyAlignment="1">
      <alignment/>
      <protection/>
    </xf>
    <xf numFmtId="0" fontId="3" fillId="0" borderId="0" xfId="56" applyFont="1" applyFill="1" applyAlignment="1">
      <alignment horizontal="center" vertical="center"/>
      <protection/>
    </xf>
    <xf numFmtId="0" fontId="30" fillId="0" borderId="0" xfId="56" applyFont="1" applyFill="1" applyBorder="1" applyAlignment="1">
      <alignment horizontal="left" wrapText="1"/>
      <protection/>
    </xf>
    <xf numFmtId="0" fontId="24" fillId="0" borderId="0" xfId="56" applyFont="1" applyBorder="1" applyAlignment="1">
      <alignment horizontal="center" vertical="center"/>
      <protection/>
    </xf>
    <xf numFmtId="0" fontId="1" fillId="0" borderId="0" xfId="56" applyFont="1" applyFill="1" applyBorder="1" applyAlignment="1">
      <alignment horizontal="center" vertical="center"/>
      <protection/>
    </xf>
    <xf numFmtId="0" fontId="31" fillId="0" borderId="0" xfId="56" applyFont="1" applyFill="1">
      <alignment/>
      <protection/>
    </xf>
    <xf numFmtId="0" fontId="15" fillId="0" borderId="0" xfId="56" applyFont="1" applyFill="1" applyAlignment="1">
      <alignment horizontal="center" vertical="center"/>
      <protection/>
    </xf>
    <xf numFmtId="0" fontId="33" fillId="0" borderId="0" xfId="56" applyFont="1" applyFill="1" applyAlignment="1">
      <alignment/>
      <protection/>
    </xf>
    <xf numFmtId="0" fontId="13" fillId="0" borderId="0" xfId="56" applyFont="1" applyFill="1" applyAlignment="1">
      <alignment horizontal="center" vertical="center"/>
      <protection/>
    </xf>
    <xf numFmtId="0" fontId="31" fillId="0" borderId="13" xfId="56" applyFont="1" applyFill="1" applyBorder="1" applyAlignment="1">
      <alignment/>
      <protection/>
    </xf>
    <xf numFmtId="0" fontId="15" fillId="0" borderId="13" xfId="56" applyFont="1" applyFill="1" applyBorder="1" applyAlignment="1">
      <alignment horizontal="center" vertical="center"/>
      <protection/>
    </xf>
    <xf numFmtId="0" fontId="15" fillId="0" borderId="0" xfId="56" applyFont="1" applyFill="1" applyAlignment="1">
      <alignment vertical="center"/>
      <protection/>
    </xf>
    <xf numFmtId="0" fontId="15" fillId="0" borderId="0" xfId="56" applyFont="1" applyFill="1" applyBorder="1">
      <alignment/>
      <protection/>
    </xf>
    <xf numFmtId="0" fontId="15" fillId="0" borderId="0" xfId="56" applyFont="1" applyFill="1" applyBorder="1" applyAlignment="1">
      <alignment horizontal="center" vertical="top"/>
      <protection/>
    </xf>
    <xf numFmtId="0" fontId="15" fillId="0" borderId="0" xfId="56" applyFont="1" applyFill="1" applyBorder="1" applyAlignment="1">
      <alignment/>
      <protection/>
    </xf>
    <xf numFmtId="0" fontId="31" fillId="0" borderId="0" xfId="56" applyFont="1" applyFill="1" applyBorder="1" applyAlignment="1">
      <alignment vertical="center"/>
      <protection/>
    </xf>
    <xf numFmtId="0" fontId="34" fillId="0" borderId="0" xfId="56" applyFont="1" applyFill="1" applyAlignment="1">
      <alignment vertical="center"/>
      <protection/>
    </xf>
    <xf numFmtId="1" fontId="29" fillId="0" borderId="0" xfId="56" applyNumberFormat="1" applyFont="1" applyFill="1" applyBorder="1" applyAlignment="1">
      <alignment horizontal="center" vertical="center"/>
      <protection/>
    </xf>
    <xf numFmtId="0" fontId="15" fillId="0" borderId="0" xfId="56" applyFont="1" applyFill="1" applyBorder="1" applyAlignment="1">
      <alignment horizontal="center" vertical="center"/>
      <protection/>
    </xf>
    <xf numFmtId="0" fontId="31" fillId="0" borderId="0" xfId="56" applyFont="1" applyFill="1" applyBorder="1" applyAlignment="1">
      <alignment horizontal="center"/>
      <protection/>
    </xf>
    <xf numFmtId="0" fontId="15" fillId="0" borderId="0" xfId="56" applyFont="1" applyFill="1" applyAlignment="1">
      <alignment/>
      <protection/>
    </xf>
    <xf numFmtId="0" fontId="31" fillId="0" borderId="0" xfId="56" applyFont="1" applyFill="1" applyAlignment="1">
      <alignment/>
      <protection/>
    </xf>
    <xf numFmtId="0" fontId="15" fillId="0" borderId="0" xfId="33" applyFont="1" applyFill="1" applyAlignment="1">
      <alignment horizontal="center" vertical="center"/>
      <protection/>
    </xf>
    <xf numFmtId="0" fontId="15" fillId="0" borderId="0" xfId="33" applyFont="1" applyFill="1" applyAlignment="1">
      <alignment horizontal="center" vertical="center" wrapText="1"/>
      <protection/>
    </xf>
    <xf numFmtId="49" fontId="3" fillId="0" borderId="12"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9" fontId="16" fillId="0" borderId="12" xfId="0" applyNumberFormat="1" applyFont="1" applyFill="1" applyBorder="1" applyAlignment="1">
      <alignment horizontal="center" vertical="top" wrapText="1"/>
    </xf>
    <xf numFmtId="0" fontId="1" fillId="0" borderId="10" xfId="0" applyFont="1" applyFill="1" applyBorder="1" applyAlignment="1">
      <alignment horizontal="center" vertical="center"/>
    </xf>
    <xf numFmtId="0" fontId="14" fillId="0" borderId="14" xfId="34" applyFont="1" applyFill="1" applyBorder="1" applyAlignment="1">
      <alignment vertical="center" wrapText="1"/>
      <protection/>
    </xf>
    <xf numFmtId="0" fontId="3" fillId="0" borderId="14" xfId="34" applyFont="1" applyFill="1" applyBorder="1" applyAlignment="1">
      <alignment vertical="center" wrapText="1"/>
      <protection/>
    </xf>
    <xf numFmtId="0" fontId="14" fillId="0" borderId="14" xfId="34" applyFont="1" applyFill="1" applyBorder="1" applyAlignment="1">
      <alignment vertical="top" wrapText="1"/>
      <protection/>
    </xf>
    <xf numFmtId="0" fontId="2" fillId="0" borderId="0" xfId="34" applyFont="1" applyFill="1" applyBorder="1">
      <alignment/>
      <protection/>
    </xf>
    <xf numFmtId="0" fontId="14" fillId="0" borderId="10" xfId="34" applyFont="1" applyFill="1" applyBorder="1" applyAlignment="1">
      <alignment vertical="center" wrapText="1"/>
      <protection/>
    </xf>
    <xf numFmtId="3" fontId="4" fillId="0" borderId="0" xfId="34" applyNumberFormat="1" applyFont="1" applyFill="1" applyBorder="1" applyAlignment="1">
      <alignment horizontal="right" vertical="center" wrapText="1"/>
      <protection/>
    </xf>
    <xf numFmtId="0" fontId="3" fillId="0" borderId="0" xfId="34" applyFont="1" applyFill="1" applyAlignment="1">
      <alignment vertical="center"/>
      <protection/>
    </xf>
    <xf numFmtId="3" fontId="4" fillId="0" borderId="0" xfId="34" applyNumberFormat="1" applyFont="1" applyFill="1" applyBorder="1" applyAlignment="1">
      <alignment horizontal="right" vertical="center"/>
      <protection/>
    </xf>
    <xf numFmtId="0" fontId="3" fillId="0" borderId="0" xfId="34" applyFont="1" applyFill="1" applyBorder="1" applyAlignment="1">
      <alignment vertical="center"/>
      <protection/>
    </xf>
    <xf numFmtId="0" fontId="17" fillId="0" borderId="10" xfId="34" applyFont="1" applyFill="1" applyBorder="1" applyAlignment="1">
      <alignment horizontal="left" vertical="center" wrapText="1"/>
      <protection/>
    </xf>
    <xf numFmtId="0" fontId="14" fillId="0" borderId="0" xfId="34" applyFont="1" applyFill="1" applyBorder="1" applyAlignment="1">
      <alignment/>
      <protection/>
    </xf>
    <xf numFmtId="0" fontId="3" fillId="0" borderId="0" xfId="34" applyFont="1" applyFill="1" applyAlignment="1">
      <alignment horizontal="center" vertical="center"/>
      <protection/>
    </xf>
    <xf numFmtId="0" fontId="4" fillId="0" borderId="0" xfId="0" applyFont="1" applyFill="1" applyBorder="1" applyAlignment="1" applyProtection="1">
      <alignment vertical="center" wrapText="1"/>
      <protection locked="0"/>
    </xf>
    <xf numFmtId="0" fontId="3" fillId="0" borderId="0" xfId="0" applyFont="1" applyFill="1" applyBorder="1" applyAlignment="1" applyProtection="1">
      <alignment/>
      <protection locked="0"/>
    </xf>
    <xf numFmtId="0" fontId="44" fillId="24" borderId="10" xfId="56" applyFont="1" applyFill="1" applyBorder="1" applyAlignment="1">
      <alignment horizontal="center" vertical="center" wrapText="1"/>
      <protection/>
    </xf>
    <xf numFmtId="0" fontId="45" fillId="24" borderId="10" xfId="56" applyFont="1" applyFill="1" applyBorder="1" applyAlignment="1">
      <alignment horizontal="center" vertical="top" wrapText="1"/>
      <protection/>
    </xf>
    <xf numFmtId="0" fontId="44" fillId="0" borderId="10" xfId="56" applyFont="1" applyFill="1" applyBorder="1" applyAlignment="1">
      <alignment horizontal="left" vertical="center"/>
      <protection/>
    </xf>
    <xf numFmtId="0" fontId="46" fillId="0" borderId="10" xfId="56" applyNumberFormat="1" applyFont="1" applyFill="1" applyBorder="1" applyAlignment="1">
      <alignment horizontal="center" vertical="center" wrapText="1"/>
      <protection/>
    </xf>
    <xf numFmtId="49" fontId="44" fillId="0" borderId="11" xfId="56" applyNumberFormat="1" applyFont="1" applyFill="1" applyBorder="1" applyAlignment="1">
      <alignment vertical="center" wrapText="1"/>
      <protection/>
    </xf>
    <xf numFmtId="0" fontId="44" fillId="0" borderId="11" xfId="56" applyFont="1" applyFill="1" applyBorder="1" applyAlignment="1">
      <alignment vertical="center" wrapText="1"/>
      <protection/>
    </xf>
    <xf numFmtId="1" fontId="46" fillId="0" borderId="10" xfId="56" applyNumberFormat="1" applyFont="1" applyFill="1" applyBorder="1" applyAlignment="1">
      <alignment horizontal="center" vertical="center"/>
      <protection/>
    </xf>
    <xf numFmtId="49" fontId="44" fillId="0" borderId="10" xfId="56" applyNumberFormat="1" applyFont="1" applyFill="1" applyBorder="1" applyAlignment="1">
      <alignment vertical="center" wrapText="1"/>
      <protection/>
    </xf>
    <xf numFmtId="0" fontId="47" fillId="0" borderId="10" xfId="56" applyFont="1" applyFill="1" applyBorder="1" applyAlignment="1">
      <alignment horizontal="center" vertical="center"/>
      <protection/>
    </xf>
    <xf numFmtId="1" fontId="47" fillId="0" borderId="10" xfId="56" applyNumberFormat="1" applyFont="1" applyFill="1" applyBorder="1" applyAlignment="1">
      <alignment horizontal="center" vertical="center"/>
      <protection/>
    </xf>
    <xf numFmtId="49" fontId="44" fillId="0" borderId="12" xfId="56" applyNumberFormat="1" applyFont="1" applyFill="1" applyBorder="1" applyAlignment="1">
      <alignment vertical="center" wrapText="1"/>
      <protection/>
    </xf>
    <xf numFmtId="49" fontId="44" fillId="0" borderId="10" xfId="56" applyNumberFormat="1" applyFont="1" applyFill="1" applyBorder="1" applyAlignment="1">
      <alignment horizontal="center" vertical="center" wrapText="1"/>
      <protection/>
    </xf>
    <xf numFmtId="0" fontId="44" fillId="0" borderId="10" xfId="56" applyFont="1" applyFill="1" applyBorder="1" applyAlignment="1">
      <alignment horizontal="center" vertical="center"/>
      <protection/>
    </xf>
    <xf numFmtId="49" fontId="49" fillId="0" borderId="11" xfId="56" applyNumberFormat="1" applyFont="1" applyFill="1" applyBorder="1" applyAlignment="1">
      <alignment horizontal="left" vertical="center" wrapText="1"/>
      <protection/>
    </xf>
    <xf numFmtId="49" fontId="49" fillId="0" borderId="15" xfId="56" applyNumberFormat="1" applyFont="1" applyFill="1" applyBorder="1" applyAlignment="1">
      <alignment horizontal="left" vertical="center" wrapText="1"/>
      <protection/>
    </xf>
    <xf numFmtId="1" fontId="44" fillId="0" borderId="10" xfId="56" applyNumberFormat="1" applyFont="1" applyFill="1" applyBorder="1" applyAlignment="1">
      <alignment horizontal="center" vertical="center"/>
      <protection/>
    </xf>
    <xf numFmtId="49" fontId="49" fillId="0" borderId="10" xfId="56" applyNumberFormat="1" applyFont="1" applyFill="1" applyBorder="1" applyAlignment="1">
      <alignment vertical="center" wrapText="1"/>
      <protection/>
    </xf>
    <xf numFmtId="0" fontId="49" fillId="0" borderId="16" xfId="56" applyNumberFormat="1" applyFont="1" applyFill="1" applyBorder="1" applyAlignment="1">
      <alignment horizontal="left" vertical="center" wrapText="1"/>
      <protection/>
    </xf>
    <xf numFmtId="49" fontId="49" fillId="0" borderId="11" xfId="56" applyNumberFormat="1" applyFont="1" applyFill="1" applyBorder="1" applyAlignment="1">
      <alignment vertical="center" wrapText="1"/>
      <protection/>
    </xf>
    <xf numFmtId="49" fontId="49" fillId="0" borderId="15" xfId="56" applyNumberFormat="1" applyFont="1" applyFill="1" applyBorder="1" applyAlignment="1">
      <alignment vertical="center" wrapText="1"/>
      <protection/>
    </xf>
    <xf numFmtId="49" fontId="40" fillId="0" borderId="10" xfId="0" applyNumberFormat="1" applyFont="1" applyFill="1" applyBorder="1" applyAlignment="1">
      <alignment horizontal="left" vertical="top" wrapText="1"/>
    </xf>
    <xf numFmtId="0" fontId="40" fillId="0" borderId="10" xfId="0" applyFont="1" applyFill="1" applyBorder="1" applyAlignment="1">
      <alignment horizontal="left" wrapText="1"/>
    </xf>
    <xf numFmtId="0" fontId="46" fillId="0" borderId="10" xfId="0" applyFont="1" applyFill="1" applyBorder="1" applyAlignment="1">
      <alignment horizontal="center" vertical="center"/>
    </xf>
    <xf numFmtId="0" fontId="46" fillId="0" borderId="17" xfId="34" applyFont="1" applyFill="1" applyBorder="1" applyAlignment="1">
      <alignment horizontal="center" vertical="center"/>
      <protection/>
    </xf>
    <xf numFmtId="0" fontId="40" fillId="0" borderId="15" xfId="34" applyFont="1" applyFill="1" applyBorder="1" applyAlignment="1">
      <alignment horizontal="center" vertical="center" wrapText="1"/>
      <protection/>
    </xf>
    <xf numFmtId="0" fontId="40" fillId="0" borderId="10" xfId="34" applyFont="1" applyFill="1" applyBorder="1" applyAlignment="1">
      <alignment horizontal="center" vertical="center" wrapText="1"/>
      <protection/>
    </xf>
    <xf numFmtId="0" fontId="52" fillId="0" borderId="10" xfId="34" applyFont="1" applyFill="1" applyBorder="1" applyAlignment="1">
      <alignment horizontal="left" vertical="center"/>
      <protection/>
    </xf>
    <xf numFmtId="0" fontId="46" fillId="0" borderId="10" xfId="34" applyFont="1" applyFill="1" applyBorder="1" applyAlignment="1">
      <alignment horizontal="center" vertical="center"/>
      <protection/>
    </xf>
    <xf numFmtId="0" fontId="54" fillId="0" borderId="0" xfId="34" applyFont="1" applyFill="1">
      <alignment/>
      <protection/>
    </xf>
    <xf numFmtId="0" fontId="53" fillId="0" borderId="0" xfId="34" applyFont="1" applyFill="1" applyBorder="1">
      <alignment/>
      <protection/>
    </xf>
    <xf numFmtId="0" fontId="45" fillId="0" borderId="10" xfId="34" applyFont="1" applyFill="1" applyBorder="1" applyAlignment="1">
      <alignment horizontal="center" vertical="center" wrapText="1"/>
      <protection/>
    </xf>
    <xf numFmtId="0" fontId="45" fillId="0" borderId="15" xfId="34" applyFont="1" applyFill="1" applyBorder="1" applyAlignment="1">
      <alignment horizontal="center" vertical="center" wrapText="1"/>
      <protection/>
    </xf>
    <xf numFmtId="0" fontId="47" fillId="0" borderId="10" xfId="34" applyFont="1" applyFill="1" applyBorder="1" applyAlignment="1">
      <alignment horizontal="center" wrapText="1"/>
      <protection/>
    </xf>
    <xf numFmtId="0" fontId="47" fillId="0" borderId="10" xfId="34" applyFont="1" applyFill="1" applyBorder="1" applyAlignment="1">
      <alignment horizontal="center"/>
      <protection/>
    </xf>
    <xf numFmtId="0" fontId="46" fillId="0" borderId="10" xfId="34" applyFont="1" applyFill="1" applyBorder="1" applyAlignment="1">
      <alignment horizontal="center" vertical="center" wrapText="1"/>
      <protection/>
    </xf>
    <xf numFmtId="0" fontId="47" fillId="0" borderId="0" xfId="34" applyFont="1" applyFill="1" applyAlignment="1">
      <alignment horizontal="center"/>
      <protection/>
    </xf>
    <xf numFmtId="0" fontId="45" fillId="0" borderId="10" xfId="34" applyFont="1" applyFill="1" applyBorder="1" applyAlignment="1">
      <alignment wrapText="1"/>
      <protection/>
    </xf>
    <xf numFmtId="0" fontId="51" fillId="0" borderId="10" xfId="34" applyFont="1" applyFill="1" applyBorder="1" applyAlignment="1">
      <alignment horizontal="left" wrapText="1"/>
      <protection/>
    </xf>
    <xf numFmtId="0" fontId="46" fillId="0" borderId="10" xfId="34" applyFont="1" applyFill="1" applyBorder="1" applyAlignment="1">
      <alignment horizontal="center"/>
      <protection/>
    </xf>
    <xf numFmtId="3" fontId="13" fillId="24" borderId="0" xfId="56" applyNumberFormat="1" applyFont="1" applyFill="1" applyBorder="1" applyAlignment="1" applyProtection="1">
      <alignment horizontal="right" vertical="center"/>
      <protection locked="0"/>
    </xf>
    <xf numFmtId="14" fontId="3" fillId="0" borderId="0" xfId="0" applyNumberFormat="1" applyFont="1" applyAlignment="1" applyProtection="1">
      <alignment horizontal="left"/>
      <protection/>
    </xf>
    <xf numFmtId="0" fontId="2" fillId="0" borderId="18" xfId="0" applyFont="1" applyFill="1" applyBorder="1" applyAlignment="1" applyProtection="1">
      <alignment/>
      <protection/>
    </xf>
    <xf numFmtId="0" fontId="2" fillId="0" borderId="19" xfId="0" applyFont="1" applyFill="1" applyBorder="1" applyAlignment="1" applyProtection="1">
      <alignment/>
      <protection/>
    </xf>
    <xf numFmtId="0" fontId="2" fillId="0" borderId="0" xfId="0" applyFont="1" applyFill="1" applyAlignment="1" applyProtection="1">
      <alignment/>
      <protection/>
    </xf>
    <xf numFmtId="0" fontId="1" fillId="0" borderId="19" xfId="0" applyFont="1" applyFill="1" applyBorder="1" applyAlignment="1" applyProtection="1">
      <alignment horizontal="center" vertical="center"/>
      <protection/>
    </xf>
    <xf numFmtId="0" fontId="1" fillId="0" borderId="19" xfId="0" applyFont="1" applyFill="1" applyBorder="1" applyAlignment="1" applyProtection="1">
      <alignment horizontal="left"/>
      <protection/>
    </xf>
    <xf numFmtId="0" fontId="1" fillId="0" borderId="20" xfId="0" applyFont="1" applyFill="1" applyBorder="1" applyAlignment="1" applyProtection="1">
      <alignment horizontal="left"/>
      <protection/>
    </xf>
    <xf numFmtId="0" fontId="22" fillId="0" borderId="21" xfId="0" applyFont="1" applyFill="1" applyBorder="1" applyAlignment="1" applyProtection="1">
      <alignment wrapText="1"/>
      <protection/>
    </xf>
    <xf numFmtId="0" fontId="22" fillId="0" borderId="22" xfId="0" applyFont="1" applyFill="1" applyBorder="1" applyAlignment="1" applyProtection="1">
      <alignment wrapText="1"/>
      <protection/>
    </xf>
    <xf numFmtId="0" fontId="22" fillId="0" borderId="23" xfId="0" applyFont="1" applyFill="1" applyBorder="1" applyAlignment="1" applyProtection="1">
      <alignment wrapText="1"/>
      <protection/>
    </xf>
    <xf numFmtId="0" fontId="3" fillId="0" borderId="0" xfId="0" applyFont="1" applyFill="1" applyAlignment="1" applyProtection="1">
      <alignment shrinkToFit="1"/>
      <protection/>
    </xf>
    <xf numFmtId="0" fontId="3" fillId="0" borderId="0" xfId="0" applyFont="1" applyFill="1" applyAlignment="1" applyProtection="1">
      <alignment/>
      <protection/>
    </xf>
    <xf numFmtId="0" fontId="1" fillId="0" borderId="0" xfId="0" applyFont="1" applyFill="1" applyBorder="1" applyAlignment="1" applyProtection="1">
      <alignment wrapText="1"/>
      <protection/>
    </xf>
    <xf numFmtId="0" fontId="3" fillId="0" borderId="0" xfId="0" applyFont="1" applyFill="1" applyBorder="1" applyAlignment="1" applyProtection="1">
      <alignment/>
      <protection/>
    </xf>
    <xf numFmtId="0" fontId="15" fillId="0" borderId="0" xfId="0" applyFont="1" applyFill="1" applyAlignment="1" applyProtection="1">
      <alignment/>
      <protection/>
    </xf>
    <xf numFmtId="0" fontId="21" fillId="0" borderId="0" xfId="0" applyFont="1" applyFill="1" applyAlignment="1" applyProtection="1">
      <alignment/>
      <protection/>
    </xf>
    <xf numFmtId="0" fontId="2" fillId="0" borderId="0" xfId="0" applyFont="1" applyFill="1" applyBorder="1" applyAlignment="1" applyProtection="1">
      <alignment/>
      <protection/>
    </xf>
    <xf numFmtId="0" fontId="2" fillId="0" borderId="24"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vertical="center"/>
      <protection/>
    </xf>
    <xf numFmtId="0" fontId="1"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1" fillId="0" borderId="18" xfId="0" applyFont="1" applyFill="1" applyBorder="1" applyAlignment="1" applyProtection="1">
      <alignment horizontal="center" vertical="center"/>
      <protection/>
    </xf>
    <xf numFmtId="3" fontId="55" fillId="23" borderId="10" xfId="56" applyNumberFormat="1" applyFont="1" applyFill="1" applyBorder="1" applyAlignment="1">
      <alignment horizontal="right" vertical="center"/>
      <protection/>
    </xf>
    <xf numFmtId="3" fontId="55" fillId="23" borderId="10" xfId="56" applyNumberFormat="1" applyFont="1" applyFill="1" applyBorder="1" applyAlignment="1" applyProtection="1">
      <alignment horizontal="right" vertical="center"/>
      <protection locked="0"/>
    </xf>
    <xf numFmtId="3" fontId="45" fillId="23" borderId="15" xfId="34" applyNumberFormat="1" applyFont="1" applyFill="1" applyBorder="1" applyAlignment="1">
      <alignment horizontal="right" vertical="center"/>
      <protection/>
    </xf>
    <xf numFmtId="3" fontId="45" fillId="23" borderId="10" xfId="34" applyNumberFormat="1" applyFont="1" applyFill="1" applyBorder="1" applyAlignment="1">
      <alignment horizontal="right" vertical="center"/>
      <protection/>
    </xf>
    <xf numFmtId="3" fontId="45" fillId="23" borderId="15" xfId="34" applyNumberFormat="1" applyFont="1" applyFill="1" applyBorder="1" applyAlignment="1">
      <alignment horizontal="right" vertical="center" wrapText="1"/>
      <protection/>
    </xf>
    <xf numFmtId="3" fontId="45" fillId="23" borderId="10" xfId="34" applyNumberFormat="1" applyFont="1" applyFill="1" applyBorder="1" applyAlignment="1">
      <alignment horizontal="right" vertical="center" wrapText="1"/>
      <protection/>
    </xf>
    <xf numFmtId="3" fontId="18" fillId="23" borderId="10" xfId="0" applyNumberFormat="1" applyFont="1" applyFill="1" applyBorder="1" applyAlignment="1" applyProtection="1">
      <alignment horizontal="right" vertical="center"/>
      <protection locked="0"/>
    </xf>
    <xf numFmtId="3" fontId="18" fillId="7" borderId="10" xfId="0" applyNumberFormat="1" applyFont="1" applyFill="1" applyBorder="1" applyAlignment="1" applyProtection="1">
      <alignment horizontal="right" vertical="center"/>
      <protection locked="0"/>
    </xf>
    <xf numFmtId="3" fontId="18" fillId="20" borderId="10" xfId="0" applyNumberFormat="1" applyFont="1" applyFill="1" applyBorder="1" applyAlignment="1" applyProtection="1">
      <alignment horizontal="right" vertical="center"/>
      <protection locked="0"/>
    </xf>
    <xf numFmtId="3" fontId="13" fillId="7" borderId="10" xfId="56" applyNumberFormat="1" applyFont="1" applyFill="1" applyBorder="1" applyAlignment="1" applyProtection="1">
      <alignment horizontal="right" vertical="center"/>
      <protection locked="0"/>
    </xf>
    <xf numFmtId="3" fontId="4" fillId="23" borderId="10" xfId="34" applyNumberFormat="1" applyFont="1" applyFill="1" applyBorder="1" applyAlignment="1">
      <alignment horizontal="right" vertical="center" wrapText="1"/>
      <protection/>
    </xf>
    <xf numFmtId="3" fontId="4" fillId="7" borderId="10" xfId="34" applyNumberFormat="1" applyFont="1" applyFill="1" applyBorder="1" applyAlignment="1">
      <alignment horizontal="right" vertical="center"/>
      <protection/>
    </xf>
    <xf numFmtId="0" fontId="3" fillId="0" borderId="0" xfId="56" applyFont="1" applyFill="1" applyProtection="1">
      <alignment/>
      <protection/>
    </xf>
    <xf numFmtId="0" fontId="12" fillId="0" borderId="0" xfId="56" applyFont="1" applyFill="1" applyProtection="1">
      <alignment/>
      <protection/>
    </xf>
    <xf numFmtId="0" fontId="19" fillId="0" borderId="0" xfId="56" applyFont="1" applyFill="1" applyAlignment="1" applyProtection="1">
      <alignment horizontal="center" vertical="center"/>
      <protection/>
    </xf>
    <xf numFmtId="0" fontId="4" fillId="0" borderId="0" xfId="56" applyFont="1" applyFill="1" applyProtection="1">
      <alignment/>
      <protection/>
    </xf>
    <xf numFmtId="0" fontId="16" fillId="0" borderId="0" xfId="56" applyFont="1" applyFill="1" applyBorder="1" applyAlignment="1" applyProtection="1">
      <alignment/>
      <protection/>
    </xf>
    <xf numFmtId="0" fontId="17" fillId="0" borderId="0" xfId="56" applyFont="1" applyFill="1" applyBorder="1" applyAlignment="1" applyProtection="1">
      <alignment horizontal="center" vertical="center"/>
      <protection/>
    </xf>
    <xf numFmtId="0" fontId="3" fillId="0" borderId="0" xfId="56" applyFont="1" applyFill="1" applyBorder="1" applyProtection="1">
      <alignment/>
      <protection/>
    </xf>
    <xf numFmtId="0" fontId="2" fillId="0" borderId="0" xfId="56" applyFont="1" applyFill="1" applyBorder="1" applyAlignment="1" applyProtection="1">
      <alignment horizontal="center" vertical="center" wrapText="1"/>
      <protection/>
    </xf>
    <xf numFmtId="0" fontId="3" fillId="0" borderId="0" xfId="56" applyFont="1" applyFill="1" applyBorder="1" applyAlignment="1" applyProtection="1">
      <alignment horizontal="center"/>
      <protection/>
    </xf>
    <xf numFmtId="0" fontId="1" fillId="0" borderId="0" xfId="56" applyFont="1" applyFill="1" applyAlignment="1" applyProtection="1">
      <alignment horizontal="center" vertical="center" wrapText="1"/>
      <protection/>
    </xf>
    <xf numFmtId="0" fontId="1" fillId="0" borderId="16" xfId="56" applyFont="1" applyFill="1" applyBorder="1" applyAlignment="1" applyProtection="1">
      <alignment vertical="center"/>
      <protection/>
    </xf>
    <xf numFmtId="0" fontId="1" fillId="0" borderId="13" xfId="56" applyFont="1" applyFill="1" applyBorder="1" applyAlignment="1" applyProtection="1">
      <alignment vertical="center"/>
      <protection/>
    </xf>
    <xf numFmtId="0" fontId="3" fillId="0" borderId="15" xfId="56" applyFont="1" applyFill="1" applyBorder="1" applyProtection="1">
      <alignment/>
      <protection/>
    </xf>
    <xf numFmtId="0" fontId="1" fillId="0" borderId="0" xfId="56" applyFont="1" applyFill="1" applyAlignment="1" applyProtection="1">
      <alignment vertical="center"/>
      <protection/>
    </xf>
    <xf numFmtId="0" fontId="1" fillId="0" borderId="0" xfId="56" applyFont="1" applyFill="1" applyAlignment="1" applyProtection="1">
      <alignment vertical="center" wrapText="1"/>
      <protection/>
    </xf>
    <xf numFmtId="0" fontId="1" fillId="0" borderId="0" xfId="56" applyFont="1" applyFill="1" applyBorder="1" applyAlignment="1" applyProtection="1">
      <alignment vertical="center" wrapText="1"/>
      <protection/>
    </xf>
    <xf numFmtId="0" fontId="14" fillId="0" borderId="0" xfId="56" applyFont="1" applyFill="1" applyAlignment="1" applyProtection="1">
      <alignment horizontal="left" vertical="top" wrapText="1"/>
      <protection/>
    </xf>
    <xf numFmtId="0" fontId="16" fillId="0" borderId="0" xfId="56" applyFont="1" applyFill="1" applyAlignment="1" applyProtection="1">
      <alignment horizontal="left" vertical="top" wrapText="1"/>
      <protection/>
    </xf>
    <xf numFmtId="0" fontId="14" fillId="0" borderId="0" xfId="56" applyFont="1" applyFill="1" applyProtection="1">
      <alignment/>
      <protection/>
    </xf>
    <xf numFmtId="0" fontId="2" fillId="0" borderId="0" xfId="56" applyFont="1" applyFill="1" applyAlignment="1" applyProtection="1">
      <alignment horizontal="left" wrapText="1"/>
      <protection/>
    </xf>
    <xf numFmtId="0" fontId="4" fillId="0" borderId="10" xfId="56" applyFont="1" applyFill="1" applyBorder="1" applyAlignment="1" applyProtection="1">
      <alignment horizontal="center" vertical="center" wrapText="1"/>
      <protection/>
    </xf>
    <xf numFmtId="0" fontId="27" fillId="0" borderId="0" xfId="56" applyFont="1" applyFill="1" applyProtection="1">
      <alignment/>
      <protection/>
    </xf>
    <xf numFmtId="0" fontId="40" fillId="0" borderId="10" xfId="56" applyFont="1" applyFill="1" applyBorder="1" applyAlignment="1" applyProtection="1">
      <alignment horizontal="center" vertical="center" wrapText="1"/>
      <protection/>
    </xf>
    <xf numFmtId="49" fontId="38" fillId="0" borderId="10" xfId="56" applyNumberFormat="1" applyFont="1" applyFill="1" applyBorder="1" applyAlignment="1" applyProtection="1">
      <alignment horizontal="left" vertical="center" wrapText="1"/>
      <protection/>
    </xf>
    <xf numFmtId="0" fontId="39" fillId="0" borderId="10" xfId="56" applyFont="1" applyFill="1" applyBorder="1" applyAlignment="1" applyProtection="1">
      <alignment horizontal="center" vertical="center" wrapText="1"/>
      <protection/>
    </xf>
    <xf numFmtId="3" fontId="18" fillId="0" borderId="0" xfId="0" applyNumberFormat="1" applyFont="1" applyFill="1" applyBorder="1" applyAlignment="1" applyProtection="1">
      <alignment horizontal="right" vertical="center"/>
      <protection/>
    </xf>
    <xf numFmtId="0" fontId="7" fillId="0" borderId="0" xfId="56" applyFont="1" applyFill="1" applyProtection="1">
      <alignment/>
      <protection/>
    </xf>
    <xf numFmtId="0" fontId="12" fillId="0" borderId="0" xfId="56" applyFont="1" applyFill="1" applyAlignment="1" applyProtection="1">
      <alignment horizontal="left" vertical="top" wrapText="1"/>
      <protection/>
    </xf>
    <xf numFmtId="0" fontId="28" fillId="0" borderId="0" xfId="56" applyFont="1" applyFill="1" applyProtection="1">
      <alignment/>
      <protection/>
    </xf>
    <xf numFmtId="0" fontId="3" fillId="0" borderId="0" xfId="56" applyFont="1" applyFill="1" applyAlignment="1" applyProtection="1">
      <alignment horizontal="left" vertical="top" wrapText="1"/>
      <protection/>
    </xf>
    <xf numFmtId="0" fontId="35" fillId="0" borderId="0" xfId="34" applyFont="1" applyFill="1" applyBorder="1" applyAlignment="1">
      <alignment horizontal="left" wrapText="1"/>
      <protection/>
    </xf>
    <xf numFmtId="0" fontId="1" fillId="0" borderId="0" xfId="34" applyFont="1" applyFill="1" applyBorder="1" applyAlignment="1">
      <alignment horizontal="center"/>
      <protection/>
    </xf>
    <xf numFmtId="0" fontId="14" fillId="0" borderId="25" xfId="0" applyFont="1" applyBorder="1" applyAlignment="1">
      <alignment horizontal="right"/>
    </xf>
    <xf numFmtId="0" fontId="7" fillId="0" borderId="26" xfId="0" applyFont="1" applyBorder="1" applyAlignment="1">
      <alignment horizontal="right"/>
    </xf>
    <xf numFmtId="49" fontId="7" fillId="0" borderId="27" xfId="0" applyNumberFormat="1" applyFont="1" applyFill="1" applyBorder="1" applyAlignment="1">
      <alignment wrapText="1"/>
    </xf>
    <xf numFmtId="0" fontId="7" fillId="0" borderId="28" xfId="0" applyFont="1" applyFill="1" applyBorder="1" applyAlignment="1">
      <alignment horizontal="right"/>
    </xf>
    <xf numFmtId="3" fontId="18" fillId="23" borderId="10" xfId="56" applyNumberFormat="1" applyFont="1" applyFill="1" applyBorder="1" applyAlignment="1">
      <alignment horizontal="right" vertical="center" wrapText="1"/>
      <protection/>
    </xf>
    <xf numFmtId="3" fontId="18" fillId="7" borderId="10" xfId="0" applyNumberFormat="1" applyFont="1" applyFill="1" applyBorder="1" applyAlignment="1" applyProtection="1">
      <alignment horizontal="right" vertical="center"/>
      <protection/>
    </xf>
    <xf numFmtId="3" fontId="18" fillId="20" borderId="10" xfId="0" applyNumberFormat="1" applyFont="1" applyFill="1" applyBorder="1" applyAlignment="1" applyProtection="1">
      <alignment horizontal="right" vertical="center"/>
      <protection/>
    </xf>
    <xf numFmtId="3" fontId="18" fillId="23" borderId="10" xfId="0" applyNumberFormat="1" applyFont="1" applyFill="1" applyBorder="1" applyAlignment="1" applyProtection="1">
      <alignment horizontal="right" vertical="center"/>
      <protection/>
    </xf>
    <xf numFmtId="3" fontId="13" fillId="23" borderId="12" xfId="56" applyNumberFormat="1" applyFont="1" applyFill="1" applyBorder="1" applyAlignment="1" applyProtection="1">
      <alignment horizontal="right" vertical="center"/>
      <protection locked="0"/>
    </xf>
    <xf numFmtId="0" fontId="2" fillId="23" borderId="10" xfId="0" applyFont="1" applyFill="1" applyBorder="1" applyAlignment="1">
      <alignment/>
    </xf>
    <xf numFmtId="3" fontId="4" fillId="20" borderId="10" xfId="34" applyNumberFormat="1" applyFont="1" applyFill="1" applyBorder="1" applyAlignment="1">
      <alignment horizontal="right" vertical="center" wrapText="1"/>
      <protection/>
    </xf>
    <xf numFmtId="3" fontId="4" fillId="23" borderId="10" xfId="34" applyNumberFormat="1" applyFont="1" applyFill="1" applyBorder="1" applyAlignment="1">
      <alignment horizontal="right" vertical="center"/>
      <protection/>
    </xf>
    <xf numFmtId="0" fontId="14" fillId="0" borderId="29" xfId="0" applyFont="1" applyFill="1" applyBorder="1" applyAlignment="1">
      <alignment/>
    </xf>
    <xf numFmtId="0" fontId="14" fillId="0" borderId="29" xfId="0" applyFont="1" applyBorder="1" applyAlignment="1">
      <alignment horizontal="left"/>
    </xf>
    <xf numFmtId="0" fontId="14" fillId="0" borderId="30" xfId="0" applyFont="1" applyBorder="1" applyAlignment="1">
      <alignment horizontal="left"/>
    </xf>
    <xf numFmtId="49" fontId="7" fillId="0" borderId="31" xfId="0" applyNumberFormat="1" applyFont="1" applyFill="1" applyBorder="1" applyAlignment="1">
      <alignment wrapText="1"/>
    </xf>
    <xf numFmtId="0" fontId="7" fillId="0" borderId="31" xfId="0" applyFont="1" applyFill="1" applyBorder="1" applyAlignment="1">
      <alignment horizontal="left" vertical="top" wrapText="1"/>
    </xf>
    <xf numFmtId="0" fontId="3" fillId="0" borderId="32" xfId="0" applyFont="1" applyBorder="1" applyAlignment="1">
      <alignment horizontal="left"/>
    </xf>
    <xf numFmtId="0" fontId="7" fillId="0" borderId="27" xfId="0" applyFont="1" applyFill="1" applyBorder="1" applyAlignment="1">
      <alignment horizontal="left" vertical="top" wrapText="1"/>
    </xf>
    <xf numFmtId="0" fontId="3" fillId="0" borderId="33" xfId="0" applyFont="1" applyBorder="1" applyAlignment="1">
      <alignment/>
    </xf>
    <xf numFmtId="0" fontId="2" fillId="0" borderId="0" xfId="0" applyFont="1" applyFill="1" applyBorder="1" applyAlignment="1" applyProtection="1">
      <alignment vertical="center" wrapText="1"/>
      <protection/>
    </xf>
    <xf numFmtId="0" fontId="4" fillId="25" borderId="34" xfId="0" applyNumberFormat="1" applyFont="1" applyFill="1" applyBorder="1" applyAlignment="1">
      <alignment horizontal="center"/>
    </xf>
    <xf numFmtId="0" fontId="3" fillId="0" borderId="35" xfId="0" applyNumberFormat="1" applyFont="1" applyBorder="1" applyAlignment="1">
      <alignment horizontal="left" vertical="top" wrapText="1"/>
    </xf>
    <xf numFmtId="1" fontId="37" fillId="0" borderId="35" xfId="0" applyNumberFormat="1" applyFont="1" applyBorder="1" applyAlignment="1">
      <alignment horizontal="center" vertical="center"/>
    </xf>
    <xf numFmtId="0" fontId="36" fillId="0" borderId="35" xfId="0" applyNumberFormat="1" applyFont="1" applyBorder="1" applyAlignment="1">
      <alignment horizontal="center" vertical="center"/>
    </xf>
    <xf numFmtId="0" fontId="4" fillId="25" borderId="10" xfId="0" applyFont="1" applyFill="1" applyBorder="1" applyAlignment="1" applyProtection="1">
      <alignment horizontal="center" vertical="center"/>
      <protection/>
    </xf>
    <xf numFmtId="3" fontId="16" fillId="23" borderId="10" xfId="0" applyNumberFormat="1" applyFont="1" applyFill="1" applyBorder="1" applyAlignment="1" applyProtection="1">
      <alignment horizontal="left" vertical="center" wrapText="1"/>
      <protection locked="0"/>
    </xf>
    <xf numFmtId="0" fontId="3" fillId="0" borderId="0" xfId="0" applyFont="1" applyAlignment="1" applyProtection="1">
      <alignment horizontal="left" vertical="top" wrapText="1"/>
      <protection locked="0"/>
    </xf>
    <xf numFmtId="3" fontId="18" fillId="23" borderId="10" xfId="56" applyNumberFormat="1" applyFont="1" applyFill="1" applyBorder="1" applyAlignment="1">
      <alignment horizontal="right" vertical="center"/>
      <protection/>
    </xf>
    <xf numFmtId="3" fontId="18" fillId="20" borderId="10" xfId="56" applyNumberFormat="1" applyFont="1" applyFill="1" applyBorder="1" applyAlignment="1">
      <alignment horizontal="right" vertical="center"/>
      <protection/>
    </xf>
    <xf numFmtId="3" fontId="18" fillId="7" borderId="10" xfId="56" applyNumberFormat="1" applyFont="1" applyFill="1" applyBorder="1" applyAlignment="1">
      <alignment horizontal="right" vertical="center"/>
      <protection/>
    </xf>
    <xf numFmtId="3" fontId="3" fillId="20" borderId="10" xfId="34" applyNumberFormat="1" applyFont="1" applyFill="1" applyBorder="1" applyAlignment="1">
      <alignment horizontal="right" vertical="center"/>
      <protection/>
    </xf>
    <xf numFmtId="0" fontId="60" fillId="0" borderId="21" xfId="0" applyFont="1" applyFill="1" applyBorder="1" applyAlignment="1" applyProtection="1">
      <alignment horizontal="right" wrapText="1"/>
      <protection/>
    </xf>
    <xf numFmtId="0" fontId="61" fillId="23" borderId="21" xfId="0" applyFont="1" applyFill="1" applyBorder="1" applyAlignment="1" applyProtection="1">
      <alignment horizontal="center" wrapText="1"/>
      <protection locked="0"/>
    </xf>
    <xf numFmtId="0" fontId="60" fillId="0" borderId="21" xfId="0" applyFont="1" applyFill="1" applyBorder="1" applyAlignment="1" applyProtection="1">
      <alignment horizontal="center" wrapText="1"/>
      <protection/>
    </xf>
    <xf numFmtId="0" fontId="60" fillId="0" borderId="21" xfId="0" applyFont="1" applyFill="1" applyBorder="1" applyAlignment="1" applyProtection="1">
      <alignment wrapText="1"/>
      <protection/>
    </xf>
    <xf numFmtId="0" fontId="13" fillId="0" borderId="0" xfId="56" applyFont="1" applyFill="1" applyProtection="1">
      <alignment/>
      <protection/>
    </xf>
    <xf numFmtId="0" fontId="13" fillId="0" borderId="0" xfId="56" applyFont="1" applyFill="1" applyBorder="1" applyAlignment="1" applyProtection="1">
      <alignment/>
      <protection/>
    </xf>
    <xf numFmtId="49" fontId="13" fillId="0" borderId="10" xfId="56" applyNumberFormat="1" applyFont="1" applyFill="1" applyBorder="1" applyAlignment="1" applyProtection="1">
      <alignment horizontal="center" vertical="center" wrapText="1"/>
      <protection/>
    </xf>
    <xf numFmtId="0" fontId="44" fillId="0" borderId="10" xfId="56" applyNumberFormat="1" applyFont="1" applyFill="1" applyBorder="1" applyAlignment="1" applyProtection="1">
      <alignment horizontal="center" vertical="center" wrapText="1"/>
      <protection/>
    </xf>
    <xf numFmtId="0" fontId="20" fillId="0" borderId="10" xfId="56" applyFont="1" applyFill="1" applyBorder="1" applyAlignment="1" applyProtection="1">
      <alignment horizontal="center" vertical="center" wrapText="1"/>
      <protection/>
    </xf>
    <xf numFmtId="0" fontId="38" fillId="0" borderId="12" xfId="56" applyFont="1" applyFill="1" applyBorder="1" applyAlignment="1" applyProtection="1">
      <alignment horizontal="center" vertical="center" wrapText="1"/>
      <protection/>
    </xf>
    <xf numFmtId="0" fontId="38" fillId="0" borderId="10" xfId="56" applyFont="1" applyFill="1" applyBorder="1" applyAlignment="1" applyProtection="1">
      <alignment horizontal="center" vertical="center" wrapText="1"/>
      <protection/>
    </xf>
    <xf numFmtId="0" fontId="20" fillId="0" borderId="0" xfId="56" applyFont="1" applyFill="1" applyBorder="1" applyAlignment="1" applyProtection="1">
      <alignment horizontal="left" vertical="center"/>
      <protection/>
    </xf>
    <xf numFmtId="0" fontId="20" fillId="0" borderId="0" xfId="56" applyFont="1" applyFill="1" applyBorder="1" applyAlignment="1" applyProtection="1">
      <alignment horizontal="center" vertical="center" wrapText="1"/>
      <protection/>
    </xf>
    <xf numFmtId="0" fontId="20" fillId="0" borderId="11" xfId="56" applyFont="1" applyFill="1" applyBorder="1" applyAlignment="1" applyProtection="1">
      <alignment vertical="center"/>
      <protection/>
    </xf>
    <xf numFmtId="0" fontId="20" fillId="0" borderId="0" xfId="56" applyFont="1" applyFill="1" applyAlignment="1" applyProtection="1">
      <alignment horizontal="left" vertical="center"/>
      <protection/>
    </xf>
    <xf numFmtId="0" fontId="20" fillId="0" borderId="0" xfId="56" applyFont="1" applyFill="1" applyAlignment="1" applyProtection="1">
      <alignment horizontal="center" vertical="center" wrapText="1"/>
      <protection/>
    </xf>
    <xf numFmtId="0" fontId="18" fillId="0" borderId="0" xfId="56" applyFont="1" applyFill="1" applyBorder="1" applyAlignment="1" applyProtection="1">
      <alignment/>
      <protection/>
    </xf>
    <xf numFmtId="0" fontId="13" fillId="0" borderId="17" xfId="56" applyFont="1" applyFill="1" applyBorder="1" applyAlignment="1">
      <alignment horizontal="center" vertical="center" wrapText="1"/>
      <protection/>
    </xf>
    <xf numFmtId="0" fontId="56" fillId="0" borderId="0" xfId="56" applyFont="1" applyFill="1" applyBorder="1" applyAlignment="1">
      <alignment/>
      <protection/>
    </xf>
    <xf numFmtId="0" fontId="18" fillId="0" borderId="0" xfId="56" applyFont="1" applyFill="1" applyAlignment="1">
      <alignment/>
      <protection/>
    </xf>
    <xf numFmtId="0" fontId="65" fillId="0" borderId="13" xfId="56" applyFont="1" applyFill="1" applyBorder="1" applyAlignment="1">
      <alignment/>
      <protection/>
    </xf>
    <xf numFmtId="49" fontId="66" fillId="0" borderId="10" xfId="56" applyNumberFormat="1" applyFont="1" applyFill="1" applyBorder="1" applyAlignment="1">
      <alignment horizontal="center" vertical="center" wrapText="1"/>
      <protection/>
    </xf>
    <xf numFmtId="0" fontId="66" fillId="0" borderId="10" xfId="56" applyFont="1" applyFill="1" applyBorder="1" applyAlignment="1">
      <alignment horizontal="center" vertical="center"/>
      <protection/>
    </xf>
    <xf numFmtId="3" fontId="18" fillId="23" borderId="10" xfId="56" applyNumberFormat="1" applyFont="1" applyFill="1" applyBorder="1" applyAlignment="1" applyProtection="1">
      <alignment horizontal="right" vertical="center"/>
      <protection locked="0"/>
    </xf>
    <xf numFmtId="3" fontId="18" fillId="7" borderId="10" xfId="56" applyNumberFormat="1" applyFont="1" applyFill="1" applyBorder="1" applyAlignment="1" applyProtection="1">
      <alignment horizontal="right" vertical="center"/>
      <protection locked="0"/>
    </xf>
    <xf numFmtId="3" fontId="18" fillId="20" borderId="10" xfId="56" applyNumberFormat="1" applyFont="1" applyFill="1" applyBorder="1" applyAlignment="1" applyProtection="1">
      <alignment horizontal="right" vertical="center"/>
      <protection locked="0"/>
    </xf>
    <xf numFmtId="3" fontId="18" fillId="0" borderId="0" xfId="56" applyNumberFormat="1" applyFont="1" applyFill="1" applyBorder="1" applyAlignment="1" applyProtection="1">
      <alignment horizontal="right" vertical="center"/>
      <protection locked="0"/>
    </xf>
    <xf numFmtId="0" fontId="65" fillId="0" borderId="0" xfId="56" applyFont="1" applyFill="1" applyBorder="1" applyAlignment="1">
      <alignment horizontal="left"/>
      <protection/>
    </xf>
    <xf numFmtId="0" fontId="65" fillId="0" borderId="0" xfId="56" applyFont="1" applyFill="1">
      <alignment/>
      <protection/>
    </xf>
    <xf numFmtId="0" fontId="13" fillId="0" borderId="10" xfId="0" applyFont="1" applyFill="1" applyBorder="1" applyAlignment="1">
      <alignment/>
    </xf>
    <xf numFmtId="49" fontId="14" fillId="0" borderId="10" xfId="0" applyNumberFormat="1" applyFont="1" applyFill="1" applyBorder="1" applyAlignment="1">
      <alignment horizontal="left" vertical="top" wrapText="1"/>
    </xf>
    <xf numFmtId="0" fontId="4" fillId="0" borderId="36" xfId="0" applyFont="1" applyFill="1" applyBorder="1" applyAlignment="1" applyProtection="1">
      <alignment vertical="center"/>
      <protection locked="0"/>
    </xf>
    <xf numFmtId="0" fontId="3" fillId="0" borderId="14" xfId="0" applyFont="1" applyFill="1" applyBorder="1" applyAlignment="1" applyProtection="1">
      <alignment/>
      <protection locked="0"/>
    </xf>
    <xf numFmtId="0" fontId="3" fillId="0" borderId="37" xfId="0" applyFont="1" applyFill="1" applyBorder="1" applyAlignment="1" applyProtection="1">
      <alignment/>
      <protection locked="0"/>
    </xf>
    <xf numFmtId="0" fontId="3" fillId="0" borderId="13" xfId="0" applyFont="1" applyFill="1" applyBorder="1" applyAlignment="1" applyProtection="1">
      <alignment/>
      <protection locked="0"/>
    </xf>
    <xf numFmtId="0" fontId="3" fillId="0" borderId="13" xfId="34" applyFont="1" applyFill="1" applyBorder="1">
      <alignment/>
      <protection/>
    </xf>
    <xf numFmtId="0" fontId="2" fillId="0" borderId="13" xfId="0" applyFont="1" applyFill="1" applyBorder="1" applyAlignment="1" applyProtection="1">
      <alignment vertical="top"/>
      <protection locked="0"/>
    </xf>
    <xf numFmtId="0" fontId="3" fillId="0" borderId="0" xfId="0" applyFont="1" applyBorder="1" applyAlignment="1">
      <alignment/>
    </xf>
    <xf numFmtId="0" fontId="4" fillId="0" borderId="34" xfId="55" applyNumberFormat="1" applyFont="1">
      <alignment/>
      <protection/>
    </xf>
    <xf numFmtId="0" fontId="23" fillId="0" borderId="35" xfId="55" applyNumberFormat="1" applyFont="1">
      <alignment/>
      <protection/>
    </xf>
    <xf numFmtId="0" fontId="4" fillId="0" borderId="34" xfId="55" applyNumberFormat="1" applyFont="1" applyAlignment="1">
      <alignment vertical="top" wrapText="1"/>
      <protection/>
    </xf>
    <xf numFmtId="0" fontId="3" fillId="0" borderId="35" xfId="55" applyNumberFormat="1" applyFont="1" applyAlignment="1">
      <alignment vertical="top" wrapText="1"/>
      <protection/>
    </xf>
    <xf numFmtId="0" fontId="3" fillId="0" borderId="0" xfId="0" applyFont="1" applyBorder="1" applyAlignment="1">
      <alignment vertical="top" wrapText="1"/>
    </xf>
    <xf numFmtId="0" fontId="4" fillId="0" borderId="34" xfId="55" applyNumberFormat="1" applyFont="1" applyAlignment="1">
      <alignment horizontal="center" vertical="center"/>
      <protection/>
    </xf>
    <xf numFmtId="1" fontId="37" fillId="0" borderId="35" xfId="55" applyNumberFormat="1" applyFont="1" applyAlignment="1">
      <alignment horizontal="center" vertical="center"/>
      <protection/>
    </xf>
    <xf numFmtId="0" fontId="3" fillId="0" borderId="0" xfId="0" applyFont="1" applyBorder="1" applyAlignment="1">
      <alignment horizontal="center" vertical="center"/>
    </xf>
    <xf numFmtId="0" fontId="14" fillId="0" borderId="18" xfId="0" applyFont="1" applyFill="1" applyBorder="1" applyAlignment="1" applyProtection="1">
      <alignment horizontal="center"/>
      <protection/>
    </xf>
    <xf numFmtId="0" fontId="14" fillId="0" borderId="19" xfId="0" applyFont="1" applyFill="1" applyBorder="1" applyAlignment="1" applyProtection="1">
      <alignment horizontal="center"/>
      <protection/>
    </xf>
    <xf numFmtId="0" fontId="4" fillId="0" borderId="19" xfId="0" applyFont="1" applyFill="1" applyBorder="1" applyAlignment="1" applyProtection="1">
      <alignment horizontal="center" wrapText="1"/>
      <protection/>
    </xf>
    <xf numFmtId="0" fontId="4" fillId="0" borderId="20" xfId="0" applyFont="1" applyFill="1" applyBorder="1" applyAlignment="1" applyProtection="1">
      <alignment horizontal="center" wrapText="1"/>
      <protection/>
    </xf>
    <xf numFmtId="0" fontId="2" fillId="0" borderId="38" xfId="0" applyFont="1" applyFill="1" applyBorder="1" applyAlignment="1" applyProtection="1">
      <alignment horizontal="center" vertical="center"/>
      <protection/>
    </xf>
    <xf numFmtId="0" fontId="4" fillId="0" borderId="0" xfId="56" applyFont="1" applyFill="1" applyBorder="1" applyAlignment="1" applyProtection="1">
      <alignment horizontal="center" vertical="center" wrapText="1"/>
      <protection/>
    </xf>
    <xf numFmtId="0" fontId="4" fillId="0" borderId="39" xfId="56" applyFont="1" applyFill="1" applyBorder="1" applyAlignment="1" applyProtection="1">
      <alignment horizontal="center" vertical="center" wrapText="1"/>
      <protection/>
    </xf>
    <xf numFmtId="0" fontId="23" fillId="0" borderId="24" xfId="0" applyFont="1" applyBorder="1" applyAlignment="1" applyProtection="1">
      <alignment horizontal="center"/>
      <protection/>
    </xf>
    <xf numFmtId="0" fontId="23" fillId="0" borderId="0" xfId="0" applyFont="1" applyAlignment="1" applyProtection="1">
      <alignment horizontal="center"/>
      <protection/>
    </xf>
    <xf numFmtId="0" fontId="4" fillId="0" borderId="18" xfId="0" applyFont="1" applyFill="1" applyBorder="1" applyAlignment="1" applyProtection="1">
      <alignment horizontal="center" wrapText="1"/>
      <protection/>
    </xf>
    <xf numFmtId="0" fontId="4" fillId="0" borderId="40" xfId="56" applyFont="1" applyFill="1" applyBorder="1" applyAlignment="1" applyProtection="1">
      <alignment horizontal="center" vertical="center" wrapText="1"/>
      <protection/>
    </xf>
    <xf numFmtId="0" fontId="4" fillId="0" borderId="24" xfId="56" applyFont="1" applyFill="1" applyBorder="1" applyAlignment="1" applyProtection="1">
      <alignment horizontal="center" vertical="center" wrapText="1"/>
      <protection/>
    </xf>
    <xf numFmtId="0" fontId="4" fillId="0" borderId="41" xfId="56" applyFont="1" applyFill="1" applyBorder="1" applyAlignment="1" applyProtection="1">
      <alignment horizontal="center" vertical="center" wrapText="1"/>
      <protection/>
    </xf>
    <xf numFmtId="0" fontId="4" fillId="0" borderId="42" xfId="56"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17" fillId="0" borderId="18" xfId="0" applyFont="1" applyFill="1" applyBorder="1" applyAlignment="1" applyProtection="1">
      <alignment horizontal="center" wrapText="1"/>
      <protection/>
    </xf>
    <xf numFmtId="0" fontId="17" fillId="0" borderId="19" xfId="0" applyFont="1" applyFill="1" applyBorder="1" applyAlignment="1" applyProtection="1">
      <alignment horizontal="center" wrapText="1"/>
      <protection/>
    </xf>
    <xf numFmtId="0" fontId="17" fillId="0" borderId="20" xfId="0" applyFont="1" applyFill="1" applyBorder="1" applyAlignment="1" applyProtection="1">
      <alignment horizontal="center" wrapText="1"/>
      <protection/>
    </xf>
    <xf numFmtId="0" fontId="14" fillId="0" borderId="20" xfId="0" applyFont="1" applyFill="1" applyBorder="1" applyAlignment="1" applyProtection="1">
      <alignment horizontal="center"/>
      <protection/>
    </xf>
    <xf numFmtId="0" fontId="2" fillId="0" borderId="0"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center" wrapText="1"/>
      <protection/>
    </xf>
    <xf numFmtId="0" fontId="1" fillId="0" borderId="42" xfId="0" applyFont="1" applyFill="1" applyBorder="1" applyAlignment="1" applyProtection="1">
      <alignment horizontal="left" vertical="center" wrapText="1"/>
      <protection/>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43"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top"/>
      <protection/>
    </xf>
    <xf numFmtId="0" fontId="5" fillId="0" borderId="19" xfId="0" applyFont="1" applyFill="1" applyBorder="1" applyAlignment="1" applyProtection="1">
      <alignment horizontal="center" vertical="top"/>
      <protection/>
    </xf>
    <xf numFmtId="0" fontId="5" fillId="0" borderId="20" xfId="0" applyFont="1" applyFill="1" applyBorder="1" applyAlignment="1" applyProtection="1">
      <alignment horizontal="center" vertical="top"/>
      <protection/>
    </xf>
    <xf numFmtId="0" fontId="58" fillId="0" borderId="18" xfId="0" applyFont="1" applyFill="1" applyBorder="1" applyAlignment="1" applyProtection="1">
      <alignment horizontal="center" vertical="center" wrapText="1"/>
      <protection/>
    </xf>
    <xf numFmtId="0" fontId="58" fillId="0" borderId="19" xfId="0" applyFont="1" applyFill="1" applyBorder="1" applyAlignment="1" applyProtection="1">
      <alignment horizontal="center" vertical="center"/>
      <protection/>
    </xf>
    <xf numFmtId="0" fontId="58" fillId="0" borderId="20" xfId="0" applyFont="1" applyFill="1" applyBorder="1" applyAlignment="1" applyProtection="1">
      <alignment horizontal="center" vertical="center"/>
      <protection/>
    </xf>
    <xf numFmtId="0" fontId="58" fillId="0" borderId="18"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protection/>
    </xf>
    <xf numFmtId="0" fontId="1" fillId="0" borderId="20" xfId="0" applyFont="1" applyFill="1" applyBorder="1" applyAlignment="1" applyProtection="1">
      <alignment horizontal="center"/>
      <protection/>
    </xf>
    <xf numFmtId="0" fontId="14" fillId="23" borderId="18" xfId="0" applyFont="1" applyFill="1" applyBorder="1" applyAlignment="1" applyProtection="1">
      <alignment horizontal="center" vertical="center" wrapText="1"/>
      <protection locked="0"/>
    </xf>
    <xf numFmtId="0" fontId="14" fillId="23" borderId="19" xfId="0" applyFont="1" applyFill="1" applyBorder="1" applyAlignment="1" applyProtection="1">
      <alignment horizontal="center" vertical="center" wrapText="1"/>
      <protection locked="0"/>
    </xf>
    <xf numFmtId="0" fontId="14" fillId="23" borderId="2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protection/>
    </xf>
    <xf numFmtId="0" fontId="2" fillId="0" borderId="19" xfId="0" applyFont="1" applyFill="1" applyBorder="1" applyAlignment="1" applyProtection="1">
      <alignment horizontal="center"/>
      <protection/>
    </xf>
    <xf numFmtId="0" fontId="2" fillId="0" borderId="20" xfId="0" applyFont="1" applyFill="1" applyBorder="1" applyAlignment="1" applyProtection="1">
      <alignment horizontal="center"/>
      <protection/>
    </xf>
    <xf numFmtId="0" fontId="59" fillId="0" borderId="19" xfId="0" applyFont="1" applyFill="1" applyBorder="1" applyAlignment="1" applyProtection="1">
      <alignment horizontal="center" vertical="center"/>
      <protection/>
    </xf>
    <xf numFmtId="0" fontId="59" fillId="0" borderId="20" xfId="0" applyFont="1" applyFill="1" applyBorder="1" applyAlignment="1" applyProtection="1">
      <alignment horizontal="center" vertical="center"/>
      <protection/>
    </xf>
    <xf numFmtId="0" fontId="2" fillId="0" borderId="38" xfId="0" applyFont="1" applyFill="1" applyBorder="1" applyAlignment="1" applyProtection="1">
      <alignment horizontal="center"/>
      <protection/>
    </xf>
    <xf numFmtId="0" fontId="14" fillId="0" borderId="18"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8" fillId="0" borderId="11" xfId="56" applyFont="1" applyFill="1" applyBorder="1" applyAlignment="1" applyProtection="1" quotePrefix="1">
      <alignment horizontal="left" wrapText="1"/>
      <protection/>
    </xf>
    <xf numFmtId="0" fontId="18" fillId="0" borderId="16" xfId="56" applyFont="1" applyFill="1" applyBorder="1" applyAlignment="1" applyProtection="1">
      <alignment horizontal="left" wrapText="1"/>
      <protection/>
    </xf>
    <xf numFmtId="0" fontId="18" fillId="0" borderId="15" xfId="56" applyFont="1" applyFill="1" applyBorder="1" applyAlignment="1" applyProtection="1">
      <alignment horizontal="left" wrapText="1"/>
      <protection/>
    </xf>
    <xf numFmtId="49" fontId="38" fillId="0" borderId="11" xfId="56" applyNumberFormat="1" applyFont="1" applyFill="1" applyBorder="1" applyAlignment="1" applyProtection="1">
      <alignment horizontal="left" vertical="center" wrapText="1"/>
      <protection/>
    </xf>
    <xf numFmtId="49" fontId="38" fillId="0" borderId="16" xfId="56" applyNumberFormat="1" applyFont="1" applyFill="1" applyBorder="1" applyAlignment="1" applyProtection="1">
      <alignment horizontal="left" vertical="center" wrapText="1"/>
      <protection/>
    </xf>
    <xf numFmtId="49" fontId="38" fillId="0" borderId="15" xfId="56" applyNumberFormat="1" applyFont="1" applyFill="1" applyBorder="1" applyAlignment="1" applyProtection="1">
      <alignment horizontal="left" vertical="center" wrapText="1"/>
      <protection/>
    </xf>
    <xf numFmtId="0" fontId="62" fillId="0" borderId="0" xfId="56" applyFont="1" applyFill="1" applyAlignment="1" applyProtection="1">
      <alignment horizontal="left" vertical="top" wrapText="1"/>
      <protection/>
    </xf>
    <xf numFmtId="0" fontId="26" fillId="0" borderId="10" xfId="56" applyFont="1" applyFill="1" applyBorder="1" applyAlignment="1" applyProtection="1">
      <alignment horizontal="center" vertical="center" wrapText="1"/>
      <protection/>
    </xf>
    <xf numFmtId="0" fontId="57" fillId="0" borderId="10" xfId="56" applyFont="1" applyFill="1" applyBorder="1" applyAlignment="1" applyProtection="1">
      <alignment horizontal="center" vertical="center" wrapText="1"/>
      <protection/>
    </xf>
    <xf numFmtId="0" fontId="20" fillId="0" borderId="10" xfId="56" applyFont="1" applyFill="1" applyBorder="1" applyAlignment="1" applyProtection="1">
      <alignment horizontal="center" vertical="center" wrapText="1"/>
      <protection/>
    </xf>
    <xf numFmtId="49" fontId="38" fillId="0" borderId="10" xfId="56" applyNumberFormat="1" applyFont="1" applyFill="1" applyBorder="1" applyAlignment="1" applyProtection="1">
      <alignment horizontal="left" vertical="center" wrapText="1"/>
      <protection/>
    </xf>
    <xf numFmtId="0" fontId="38" fillId="0" borderId="11" xfId="56" applyFont="1" applyFill="1" applyBorder="1" applyAlignment="1" applyProtection="1">
      <alignment horizontal="center"/>
      <protection/>
    </xf>
    <xf numFmtId="0" fontId="38" fillId="0" borderId="16" xfId="56" applyFont="1" applyFill="1" applyBorder="1" applyAlignment="1" applyProtection="1">
      <alignment horizontal="center"/>
      <protection/>
    </xf>
    <xf numFmtId="0" fontId="38" fillId="0" borderId="15" xfId="56" applyFont="1" applyFill="1" applyBorder="1" applyAlignment="1" applyProtection="1">
      <alignment horizontal="center"/>
      <protection/>
    </xf>
    <xf numFmtId="0" fontId="43" fillId="0" borderId="11" xfId="56" applyFont="1" applyFill="1" applyBorder="1" applyAlignment="1" applyProtection="1">
      <alignment horizontal="center" vertical="top" wrapText="1"/>
      <protection/>
    </xf>
    <xf numFmtId="0" fontId="43" fillId="0" borderId="16" xfId="56" applyFont="1" applyFill="1" applyBorder="1" applyAlignment="1" applyProtection="1">
      <alignment horizontal="center" vertical="top" wrapText="1"/>
      <protection/>
    </xf>
    <xf numFmtId="0" fontId="43" fillId="0" borderId="15" xfId="56" applyFont="1" applyFill="1" applyBorder="1" applyAlignment="1" applyProtection="1">
      <alignment horizontal="center" vertical="top" wrapText="1"/>
      <protection/>
    </xf>
    <xf numFmtId="0" fontId="20" fillId="0" borderId="11" xfId="56" applyFont="1" applyFill="1" applyBorder="1" applyAlignment="1" applyProtection="1">
      <alignment horizontal="center" vertical="center" wrapText="1"/>
      <protection/>
    </xf>
    <xf numFmtId="0" fontId="20" fillId="0" borderId="16" xfId="56" applyFont="1" applyFill="1" applyBorder="1" applyAlignment="1" applyProtection="1">
      <alignment horizontal="center" vertical="center" wrapText="1"/>
      <protection/>
    </xf>
    <xf numFmtId="0" fontId="20" fillId="0" borderId="15" xfId="56" applyFont="1" applyFill="1" applyBorder="1" applyAlignment="1" applyProtection="1">
      <alignment horizontal="center" vertical="center" wrapText="1"/>
      <protection/>
    </xf>
    <xf numFmtId="0" fontId="57" fillId="0" borderId="12" xfId="56" applyFont="1" applyFill="1" applyBorder="1" applyAlignment="1" applyProtection="1">
      <alignment horizontal="center" vertical="center" wrapText="1"/>
      <protection/>
    </xf>
    <xf numFmtId="0" fontId="57" fillId="0" borderId="46" xfId="56" applyFont="1" applyFill="1" applyBorder="1" applyAlignment="1" applyProtection="1">
      <alignment horizontal="center" vertical="center" wrapText="1"/>
      <protection/>
    </xf>
    <xf numFmtId="0" fontId="57" fillId="0" borderId="17" xfId="56" applyFont="1" applyFill="1" applyBorder="1" applyAlignment="1" applyProtection="1">
      <alignment horizontal="center" vertical="center" wrapText="1"/>
      <protection/>
    </xf>
    <xf numFmtId="0" fontId="63" fillId="24" borderId="13" xfId="56" applyFont="1" applyFill="1" applyBorder="1" applyAlignment="1" applyProtection="1">
      <alignment horizontal="left" wrapText="1"/>
      <protection/>
    </xf>
    <xf numFmtId="49" fontId="20" fillId="0" borderId="10" xfId="56" applyNumberFormat="1" applyFont="1" applyFill="1" applyBorder="1" applyAlignment="1" applyProtection="1">
      <alignment horizontal="center" vertical="center" wrapText="1"/>
      <protection/>
    </xf>
    <xf numFmtId="0" fontId="13" fillId="0" borderId="10" xfId="56" applyFont="1" applyFill="1" applyBorder="1" applyAlignment="1" applyProtection="1">
      <alignment horizontal="center" vertical="center" wrapText="1"/>
      <protection/>
    </xf>
    <xf numFmtId="0" fontId="4" fillId="0" borderId="10" xfId="56" applyFont="1" applyFill="1" applyBorder="1" applyAlignment="1" applyProtection="1">
      <alignment horizontal="center" vertical="top" wrapText="1"/>
      <protection/>
    </xf>
    <xf numFmtId="49" fontId="39" fillId="0" borderId="10" xfId="56" applyNumberFormat="1" applyFont="1" applyFill="1" applyBorder="1" applyAlignment="1" applyProtection="1">
      <alignment horizontal="center" vertical="center" textRotation="90" wrapText="1"/>
      <protection/>
    </xf>
    <xf numFmtId="0" fontId="39" fillId="0" borderId="12" xfId="56" applyFont="1" applyFill="1" applyBorder="1" applyAlignment="1" applyProtection="1">
      <alignment horizontal="center" vertical="center" wrapText="1"/>
      <protection/>
    </xf>
    <xf numFmtId="0" fontId="39" fillId="0" borderId="17" xfId="56" applyFont="1" applyFill="1" applyBorder="1" applyAlignment="1" applyProtection="1">
      <alignment horizontal="center" vertical="center" wrapText="1"/>
      <protection/>
    </xf>
    <xf numFmtId="49" fontId="41" fillId="0" borderId="10" xfId="56" applyNumberFormat="1" applyFont="1" applyFill="1" applyBorder="1" applyAlignment="1" applyProtection="1">
      <alignment horizontal="left" vertical="center" wrapText="1"/>
      <protection/>
    </xf>
    <xf numFmtId="0" fontId="39" fillId="0" borderId="10" xfId="56" applyFont="1" applyFill="1" applyBorder="1" applyAlignment="1" applyProtection="1">
      <alignment horizontal="center" vertical="center" textRotation="90" wrapText="1"/>
      <protection/>
    </xf>
    <xf numFmtId="49" fontId="39" fillId="0" borderId="12" xfId="56" applyNumberFormat="1" applyFont="1" applyFill="1" applyBorder="1" applyAlignment="1" applyProtection="1">
      <alignment horizontal="left" vertical="center" textRotation="90" wrapText="1"/>
      <protection/>
    </xf>
    <xf numFmtId="0" fontId="39" fillId="0" borderId="46" xfId="33" applyFont="1" applyFill="1" applyBorder="1" applyAlignment="1" applyProtection="1">
      <alignment horizontal="left" textRotation="90"/>
      <protection/>
    </xf>
    <xf numFmtId="0" fontId="39" fillId="0" borderId="17" xfId="33" applyFont="1" applyFill="1" applyBorder="1" applyAlignment="1" applyProtection="1">
      <alignment horizontal="left" textRotation="90"/>
      <protection/>
    </xf>
    <xf numFmtId="0" fontId="28" fillId="0" borderId="0" xfId="56" applyFont="1" applyFill="1" applyAlignment="1" applyProtection="1">
      <alignment horizontal="left" vertical="top" wrapText="1"/>
      <protection/>
    </xf>
    <xf numFmtId="0" fontId="7" fillId="0" borderId="0" xfId="56" applyFont="1" applyFill="1" applyBorder="1" applyAlignment="1" applyProtection="1">
      <alignment horizontal="left" wrapText="1"/>
      <protection/>
    </xf>
    <xf numFmtId="0" fontId="42" fillId="0" borderId="0" xfId="56" applyFont="1" applyFill="1" applyAlignment="1" applyProtection="1">
      <alignment horizontal="left" vertical="top"/>
      <protection/>
    </xf>
    <xf numFmtId="0" fontId="12" fillId="0" borderId="0" xfId="56" applyFont="1" applyFill="1" applyAlignment="1" applyProtection="1">
      <alignment horizontal="left" vertical="top" wrapText="1"/>
      <protection/>
    </xf>
    <xf numFmtId="0" fontId="28" fillId="0" borderId="0" xfId="56" applyFont="1" applyFill="1" applyBorder="1" applyAlignment="1" applyProtection="1">
      <alignment horizontal="left" wrapText="1"/>
      <protection/>
    </xf>
    <xf numFmtId="0" fontId="28" fillId="0" borderId="0" xfId="56" applyFont="1" applyFill="1" applyAlignment="1" applyProtection="1">
      <alignment horizontal="left" vertical="top"/>
      <protection/>
    </xf>
    <xf numFmtId="49" fontId="44" fillId="0" borderId="11" xfId="56" applyNumberFormat="1" applyFont="1" applyFill="1" applyBorder="1" applyAlignment="1">
      <alignment horizontal="left" vertical="center" wrapText="1"/>
      <protection/>
    </xf>
    <xf numFmtId="49" fontId="44" fillId="0" borderId="16" xfId="56" applyNumberFormat="1" applyFont="1" applyFill="1" applyBorder="1" applyAlignment="1">
      <alignment horizontal="left" vertical="center" wrapText="1"/>
      <protection/>
    </xf>
    <xf numFmtId="49" fontId="44" fillId="0" borderId="15" xfId="56" applyNumberFormat="1" applyFont="1" applyFill="1" applyBorder="1" applyAlignment="1">
      <alignment horizontal="left" vertical="center" wrapText="1"/>
      <protection/>
    </xf>
    <xf numFmtId="0" fontId="13" fillId="0" borderId="0" xfId="56" applyFont="1" applyFill="1" applyAlignment="1">
      <alignment horizontal="left"/>
      <protection/>
    </xf>
    <xf numFmtId="0" fontId="13" fillId="0" borderId="47" xfId="56" applyFont="1" applyFill="1" applyBorder="1" applyAlignment="1">
      <alignment horizontal="left"/>
      <protection/>
    </xf>
    <xf numFmtId="0" fontId="56" fillId="0" borderId="0" xfId="56" applyFont="1" applyFill="1" applyBorder="1">
      <alignment/>
      <protection/>
    </xf>
    <xf numFmtId="0" fontId="4" fillId="0" borderId="0" xfId="56" applyFont="1" applyFill="1" applyBorder="1" applyAlignment="1">
      <alignment wrapText="1"/>
      <protection/>
    </xf>
    <xf numFmtId="0" fontId="4" fillId="0" borderId="13" xfId="56" applyFont="1" applyFill="1" applyBorder="1" applyAlignment="1">
      <alignment wrapText="1"/>
      <protection/>
    </xf>
    <xf numFmtId="49" fontId="1" fillId="0" borderId="11" xfId="56" applyNumberFormat="1" applyFont="1" applyFill="1" applyBorder="1" applyAlignment="1">
      <alignment horizontal="center" vertical="center" wrapText="1"/>
      <protection/>
    </xf>
    <xf numFmtId="49" fontId="1" fillId="0" borderId="16" xfId="56" applyNumberFormat="1" applyFont="1" applyFill="1" applyBorder="1" applyAlignment="1">
      <alignment horizontal="center" vertical="center" wrapText="1"/>
      <protection/>
    </xf>
    <xf numFmtId="49" fontId="1" fillId="0" borderId="15" xfId="56" applyNumberFormat="1" applyFont="1" applyFill="1" applyBorder="1" applyAlignment="1">
      <alignment horizontal="center" vertical="center" wrapText="1"/>
      <protection/>
    </xf>
    <xf numFmtId="49" fontId="13" fillId="0" borderId="10" xfId="56" applyNumberFormat="1" applyFont="1" applyFill="1" applyBorder="1" applyAlignment="1">
      <alignment horizontal="center" vertical="center" wrapText="1"/>
      <protection/>
    </xf>
    <xf numFmtId="49" fontId="44" fillId="0" borderId="11" xfId="56" applyNumberFormat="1" applyFont="1" applyFill="1" applyBorder="1" applyAlignment="1">
      <alignment vertical="center" wrapText="1"/>
      <protection/>
    </xf>
    <xf numFmtId="49" fontId="44" fillId="0" borderId="15" xfId="56" applyNumberFormat="1" applyFont="1" applyFill="1" applyBorder="1" applyAlignment="1">
      <alignment vertical="center" wrapText="1"/>
      <protection/>
    </xf>
    <xf numFmtId="49" fontId="44" fillId="0" borderId="16" xfId="56" applyNumberFormat="1" applyFont="1" applyFill="1" applyBorder="1" applyAlignment="1">
      <alignment vertical="center" wrapText="1"/>
      <protection/>
    </xf>
    <xf numFmtId="0" fontId="44" fillId="0" borderId="10" xfId="56" applyFont="1" applyFill="1" applyBorder="1" applyAlignment="1">
      <alignment horizontal="left" wrapText="1"/>
      <protection/>
    </xf>
    <xf numFmtId="0" fontId="44" fillId="0" borderId="11" xfId="56" applyFont="1" applyFill="1" applyBorder="1" applyAlignment="1">
      <alignment horizontal="left" wrapText="1"/>
      <protection/>
    </xf>
    <xf numFmtId="0" fontId="44" fillId="0" borderId="16" xfId="56" applyFont="1" applyFill="1" applyBorder="1" applyAlignment="1">
      <alignment horizontal="left" wrapText="1"/>
      <protection/>
    </xf>
    <xf numFmtId="0" fontId="44" fillId="0" borderId="15" xfId="56" applyFont="1" applyFill="1" applyBorder="1" applyAlignment="1">
      <alignment horizontal="left" wrapText="1"/>
      <protection/>
    </xf>
    <xf numFmtId="0" fontId="44" fillId="0" borderId="11" xfId="56" applyFont="1" applyFill="1" applyBorder="1" applyAlignment="1">
      <alignment horizontal="left" vertical="center" wrapText="1"/>
      <protection/>
    </xf>
    <xf numFmtId="0" fontId="44" fillId="0" borderId="16" xfId="56" applyFont="1" applyFill="1" applyBorder="1" applyAlignment="1">
      <alignment horizontal="left" vertical="center" wrapText="1"/>
      <protection/>
    </xf>
    <xf numFmtId="0" fontId="44" fillId="0" borderId="15" xfId="56" applyFont="1" applyFill="1" applyBorder="1" applyAlignment="1">
      <alignment horizontal="left" vertical="center" wrapText="1"/>
      <protection/>
    </xf>
    <xf numFmtId="0" fontId="44" fillId="0" borderId="10" xfId="56" applyFont="1" applyFill="1" applyBorder="1" applyAlignment="1">
      <alignment horizontal="left" vertical="top" wrapText="1"/>
      <protection/>
    </xf>
    <xf numFmtId="1" fontId="39" fillId="0" borderId="10" xfId="56" applyNumberFormat="1" applyFont="1" applyFill="1" applyBorder="1" applyAlignment="1" applyProtection="1">
      <alignment horizontal="center" vertical="center" textRotation="90" wrapText="1"/>
      <protection locked="0"/>
    </xf>
    <xf numFmtId="0" fontId="44" fillId="0" borderId="10" xfId="56" applyFont="1" applyFill="1" applyBorder="1" applyAlignment="1">
      <alignment horizontal="center" vertical="center" wrapText="1"/>
      <protection/>
    </xf>
    <xf numFmtId="49" fontId="13" fillId="0" borderId="11" xfId="56" applyNumberFormat="1" applyFont="1" applyFill="1" applyBorder="1" applyAlignment="1">
      <alignment vertical="center" wrapText="1"/>
      <protection/>
    </xf>
    <xf numFmtId="49" fontId="13" fillId="0" borderId="16" xfId="56" applyNumberFormat="1" applyFont="1" applyFill="1" applyBorder="1" applyAlignment="1">
      <alignment vertical="center" wrapText="1"/>
      <protection/>
    </xf>
    <xf numFmtId="49" fontId="13" fillId="0" borderId="15" xfId="56" applyNumberFormat="1" applyFont="1" applyFill="1" applyBorder="1" applyAlignment="1">
      <alignment vertical="center" wrapText="1"/>
      <protection/>
    </xf>
    <xf numFmtId="0" fontId="13" fillId="0" borderId="10" xfId="56" applyFont="1" applyFill="1" applyBorder="1" applyAlignment="1">
      <alignment horizontal="left" vertical="top" wrapText="1"/>
      <protection/>
    </xf>
    <xf numFmtId="0" fontId="13" fillId="0" borderId="10" xfId="0" applyFont="1" applyFill="1" applyBorder="1" applyAlignment="1">
      <alignment horizontal="left" vertical="top" wrapText="1"/>
    </xf>
    <xf numFmtId="0" fontId="13" fillId="0" borderId="11" xfId="56" applyFont="1" applyFill="1" applyBorder="1" applyAlignment="1">
      <alignment horizontal="left" vertical="center"/>
      <protection/>
    </xf>
    <xf numFmtId="0" fontId="13" fillId="0" borderId="16" xfId="56" applyFont="1" applyFill="1" applyBorder="1" applyAlignment="1">
      <alignment horizontal="left" vertical="center"/>
      <protection/>
    </xf>
    <xf numFmtId="0" fontId="13" fillId="0" borderId="15" xfId="56" applyFont="1" applyFill="1" applyBorder="1" applyAlignment="1">
      <alignment horizontal="left" vertical="center"/>
      <protection/>
    </xf>
    <xf numFmtId="49" fontId="44" fillId="0" borderId="10" xfId="56" applyNumberFormat="1" applyFont="1" applyFill="1" applyBorder="1" applyAlignment="1">
      <alignment horizontal="left" vertical="center" wrapText="1"/>
      <protection/>
    </xf>
    <xf numFmtId="0" fontId="64" fillId="24" borderId="13" xfId="56" applyFont="1" applyFill="1" applyBorder="1" applyAlignment="1">
      <alignment horizontal="left" wrapText="1"/>
      <protection/>
    </xf>
    <xf numFmtId="49" fontId="14" fillId="0" borderId="11" xfId="56" applyNumberFormat="1" applyFont="1" applyFill="1" applyBorder="1" applyAlignment="1">
      <alignment horizontal="center" vertical="center" wrapText="1"/>
      <protection/>
    </xf>
    <xf numFmtId="49" fontId="14" fillId="0" borderId="15" xfId="56" applyNumberFormat="1" applyFont="1" applyFill="1" applyBorder="1" applyAlignment="1">
      <alignment horizontal="center" vertical="center" wrapText="1"/>
      <protection/>
    </xf>
    <xf numFmtId="0" fontId="1" fillId="0" borderId="11" xfId="56" applyFont="1" applyFill="1" applyBorder="1" applyAlignment="1">
      <alignment horizontal="center"/>
      <protection/>
    </xf>
    <xf numFmtId="0" fontId="1" fillId="0" borderId="15" xfId="56" applyFont="1" applyFill="1" applyBorder="1" applyAlignment="1">
      <alignment horizontal="center"/>
      <protection/>
    </xf>
    <xf numFmtId="0" fontId="13" fillId="0" borderId="10" xfId="56" applyFont="1" applyFill="1" applyBorder="1" applyAlignment="1">
      <alignment horizontal="center" vertical="center" wrapText="1"/>
      <protection/>
    </xf>
    <xf numFmtId="0" fontId="18" fillId="0" borderId="0" xfId="56" applyFont="1" applyFill="1" applyAlignment="1">
      <alignment horizontal="center" wrapText="1"/>
      <protection/>
    </xf>
    <xf numFmtId="49" fontId="44" fillId="0" borderId="36" xfId="56" applyNumberFormat="1" applyFont="1" applyFill="1" applyBorder="1" applyAlignment="1">
      <alignment vertical="center" wrapText="1"/>
      <protection/>
    </xf>
    <xf numFmtId="49" fontId="44" fillId="0" borderId="48" xfId="56" applyNumberFormat="1" applyFont="1" applyFill="1" applyBorder="1" applyAlignment="1">
      <alignment vertical="center" wrapText="1"/>
      <protection/>
    </xf>
    <xf numFmtId="0" fontId="4" fillId="0" borderId="49" xfId="56" applyFont="1" applyFill="1" applyBorder="1" applyAlignment="1">
      <alignment horizontal="left"/>
      <protection/>
    </xf>
    <xf numFmtId="49" fontId="13" fillId="0" borderId="10" xfId="56" applyNumberFormat="1" applyFont="1" applyFill="1" applyBorder="1" applyAlignment="1">
      <alignment horizontal="center" vertical="center" textRotation="90" wrapText="1"/>
      <protection/>
    </xf>
    <xf numFmtId="0" fontId="13" fillId="0" borderId="12" xfId="56" applyFont="1" applyFill="1" applyBorder="1" applyAlignment="1">
      <alignment horizontal="center" vertical="center" textRotation="90" wrapText="1"/>
      <protection/>
    </xf>
    <xf numFmtId="0" fontId="13" fillId="0" borderId="46" xfId="56" applyFont="1" applyFill="1" applyBorder="1" applyAlignment="1">
      <alignment horizontal="center" vertical="center" textRotation="90" wrapText="1"/>
      <protection/>
    </xf>
    <xf numFmtId="0" fontId="45" fillId="0" borderId="12" xfId="56" applyFont="1" applyFill="1" applyBorder="1" applyAlignment="1">
      <alignment horizontal="center" vertical="center" wrapText="1"/>
      <protection/>
    </xf>
    <xf numFmtId="0" fontId="45" fillId="0" borderId="46" xfId="56" applyFont="1" applyFill="1" applyBorder="1" applyAlignment="1">
      <alignment horizontal="center" vertical="center" wrapText="1"/>
      <protection/>
    </xf>
    <xf numFmtId="0" fontId="45" fillId="0" borderId="17" xfId="56" applyFont="1" applyFill="1" applyBorder="1" applyAlignment="1">
      <alignment horizontal="center" vertical="center" wrapText="1"/>
      <protection/>
    </xf>
    <xf numFmtId="0" fontId="13" fillId="0" borderId="11" xfId="56" applyFont="1" applyFill="1" applyBorder="1" applyAlignment="1">
      <alignment horizontal="left"/>
      <protection/>
    </xf>
    <xf numFmtId="0" fontId="13" fillId="0" borderId="15" xfId="56" applyFont="1" applyFill="1" applyBorder="1" applyAlignment="1">
      <alignment horizontal="left"/>
      <protection/>
    </xf>
    <xf numFmtId="0" fontId="14" fillId="0" borderId="11" xfId="56" applyFont="1" applyFill="1" applyBorder="1" applyAlignment="1" quotePrefix="1">
      <alignment horizontal="left" wrapText="1"/>
      <protection/>
    </xf>
    <xf numFmtId="0" fontId="14" fillId="0" borderId="16" xfId="56" applyFont="1" applyFill="1" applyBorder="1" applyAlignment="1">
      <alignment horizontal="left" wrapText="1"/>
      <protection/>
    </xf>
    <xf numFmtId="0" fontId="14" fillId="0" borderId="15" xfId="56" applyFont="1" applyFill="1" applyBorder="1" applyAlignment="1">
      <alignment horizontal="left" wrapText="1"/>
      <protection/>
    </xf>
    <xf numFmtId="0" fontId="44" fillId="0" borderId="11" xfId="56" applyFont="1" applyFill="1" applyBorder="1" applyAlignment="1">
      <alignment horizontal="left" vertical="top" wrapText="1"/>
      <protection/>
    </xf>
    <xf numFmtId="0" fontId="44" fillId="0" borderId="15" xfId="56" applyFont="1" applyFill="1" applyBorder="1" applyAlignment="1">
      <alignment horizontal="left" vertical="top" wrapText="1"/>
      <protection/>
    </xf>
    <xf numFmtId="1" fontId="39" fillId="0" borderId="12" xfId="56" applyNumberFormat="1" applyFont="1" applyFill="1" applyBorder="1" applyAlignment="1" applyProtection="1">
      <alignment horizontal="center" vertical="center" textRotation="90"/>
      <protection locked="0"/>
    </xf>
    <xf numFmtId="1" fontId="39" fillId="0" borderId="46" xfId="56" applyNumberFormat="1" applyFont="1" applyFill="1" applyBorder="1" applyAlignment="1" applyProtection="1">
      <alignment horizontal="center" vertical="center" textRotation="90"/>
      <protection locked="0"/>
    </xf>
    <xf numFmtId="0" fontId="44" fillId="0" borderId="10" xfId="56" applyFont="1" applyFill="1" applyBorder="1" applyAlignment="1">
      <alignment horizontal="left" vertical="center"/>
      <protection/>
    </xf>
    <xf numFmtId="0" fontId="44" fillId="0" borderId="10" xfId="56" applyNumberFormat="1" applyFont="1" applyFill="1" applyBorder="1" applyAlignment="1">
      <alignment horizontal="center" vertical="center" wrapText="1"/>
      <protection/>
    </xf>
    <xf numFmtId="1" fontId="15" fillId="0" borderId="0" xfId="56" applyNumberFormat="1" applyFont="1" applyFill="1" applyBorder="1" applyAlignment="1" applyProtection="1">
      <alignment horizontal="left" vertical="center" wrapText="1"/>
      <protection locked="0"/>
    </xf>
    <xf numFmtId="0" fontId="3" fillId="0" borderId="0" xfId="56" applyFont="1" applyFill="1" applyBorder="1" applyAlignment="1">
      <alignment horizontal="center"/>
      <protection/>
    </xf>
    <xf numFmtId="0" fontId="13" fillId="0" borderId="0" xfId="56" applyFont="1" applyFill="1" applyBorder="1" applyAlignment="1">
      <alignment horizontal="left"/>
      <protection/>
    </xf>
    <xf numFmtId="0" fontId="15" fillId="0" borderId="0" xfId="56" applyFont="1" applyFill="1" applyBorder="1" applyAlignment="1">
      <alignment horizontal="center"/>
      <protection/>
    </xf>
    <xf numFmtId="1" fontId="4" fillId="0" borderId="0" xfId="56" applyNumberFormat="1" applyFont="1" applyFill="1" applyBorder="1" applyAlignment="1">
      <alignment horizontal="center"/>
      <protection/>
    </xf>
    <xf numFmtId="0" fontId="2" fillId="0" borderId="0" xfId="56" applyFont="1" applyFill="1" applyBorder="1" applyAlignment="1">
      <alignment horizontal="center" vertical="top" wrapText="1"/>
      <protection/>
    </xf>
    <xf numFmtId="0" fontId="32" fillId="0" borderId="0" xfId="56" applyFont="1" applyFill="1" applyBorder="1" applyAlignment="1">
      <alignment/>
      <protection/>
    </xf>
    <xf numFmtId="49" fontId="49" fillId="0" borderId="11" xfId="56" applyNumberFormat="1" applyFont="1" applyFill="1" applyBorder="1" applyAlignment="1">
      <alignment horizontal="left" vertical="center" wrapText="1"/>
      <protection/>
    </xf>
    <xf numFmtId="49" fontId="49" fillId="0" borderId="15" xfId="56" applyNumberFormat="1" applyFont="1" applyFill="1" applyBorder="1" applyAlignment="1">
      <alignment horizontal="left" vertical="center" wrapText="1"/>
      <protection/>
    </xf>
    <xf numFmtId="49" fontId="48" fillId="0" borderId="11" xfId="56" applyNumberFormat="1" applyFont="1" applyFill="1" applyBorder="1" applyAlignment="1">
      <alignment horizontal="center" vertical="center" wrapText="1"/>
      <protection/>
    </xf>
    <xf numFmtId="49" fontId="48" fillId="0" borderId="15" xfId="56" applyNumberFormat="1" applyFont="1" applyFill="1" applyBorder="1" applyAlignment="1">
      <alignment horizontal="center" vertical="center" wrapText="1"/>
      <protection/>
    </xf>
    <xf numFmtId="49" fontId="49" fillId="0" borderId="11" xfId="56" applyNumberFormat="1" applyFont="1" applyFill="1" applyBorder="1" applyAlignment="1">
      <alignment horizontal="center" vertical="center"/>
      <protection/>
    </xf>
    <xf numFmtId="49" fontId="49" fillId="0" borderId="15" xfId="56" applyNumberFormat="1" applyFont="1" applyFill="1" applyBorder="1" applyAlignment="1">
      <alignment horizontal="center" vertical="center"/>
      <protection/>
    </xf>
    <xf numFmtId="49" fontId="49" fillId="0" borderId="37" xfId="56" applyNumberFormat="1" applyFont="1" applyFill="1" applyBorder="1" applyAlignment="1">
      <alignment horizontal="left" vertical="center" wrapText="1"/>
      <protection/>
    </xf>
    <xf numFmtId="49" fontId="49" fillId="0" borderId="50" xfId="56" applyNumberFormat="1" applyFont="1" applyFill="1" applyBorder="1" applyAlignment="1">
      <alignment horizontal="left" vertical="center" wrapText="1"/>
      <protection/>
    </xf>
    <xf numFmtId="0" fontId="49" fillId="0" borderId="51" xfId="0" applyFont="1" applyFill="1" applyBorder="1" applyAlignment="1">
      <alignment horizontal="left" vertical="center"/>
    </xf>
    <xf numFmtId="0" fontId="49" fillId="0" borderId="50" xfId="0" applyFont="1" applyFill="1" applyBorder="1" applyAlignment="1">
      <alignment horizontal="left" vertical="center"/>
    </xf>
    <xf numFmtId="0" fontId="49" fillId="0" borderId="11" xfId="0" applyFont="1" applyFill="1" applyBorder="1" applyAlignment="1">
      <alignment horizontal="left" vertical="center"/>
    </xf>
    <xf numFmtId="0" fontId="49" fillId="0" borderId="15" xfId="0" applyFont="1" applyFill="1" applyBorder="1" applyAlignment="1">
      <alignment horizontal="left" vertical="center"/>
    </xf>
    <xf numFmtId="49" fontId="49" fillId="0" borderId="10" xfId="56" applyNumberFormat="1" applyFont="1" applyFill="1" applyBorder="1" applyAlignment="1">
      <alignment horizontal="left" vertical="center" wrapText="1"/>
      <protection/>
    </xf>
    <xf numFmtId="0" fontId="49" fillId="0" borderId="11" xfId="56" applyNumberFormat="1" applyFont="1" applyFill="1" applyBorder="1" applyAlignment="1">
      <alignment horizontal="left" vertical="center" wrapText="1"/>
      <protection/>
    </xf>
    <xf numFmtId="0" fontId="49" fillId="0" borderId="15" xfId="56" applyNumberFormat="1" applyFont="1" applyFill="1" applyBorder="1" applyAlignment="1">
      <alignment horizontal="left" vertical="center" wrapText="1"/>
      <protection/>
    </xf>
    <xf numFmtId="49" fontId="49" fillId="0" borderId="11" xfId="33" applyNumberFormat="1" applyFont="1" applyFill="1" applyBorder="1" applyAlignment="1">
      <alignment horizontal="left" vertical="center" wrapText="1"/>
      <protection/>
    </xf>
    <xf numFmtId="49" fontId="49" fillId="0" borderId="15" xfId="33" applyNumberFormat="1" applyFont="1" applyFill="1" applyBorder="1" applyAlignment="1">
      <alignment horizontal="left" vertical="center" wrapText="1"/>
      <protection/>
    </xf>
    <xf numFmtId="0" fontId="49" fillId="0" borderId="11" xfId="0" applyFont="1" applyFill="1" applyBorder="1" applyAlignment="1">
      <alignment horizontal="left" vertical="center" wrapText="1"/>
    </xf>
    <xf numFmtId="0" fontId="49" fillId="0" borderId="15" xfId="0" applyFont="1" applyFill="1" applyBorder="1" applyAlignment="1">
      <alignment horizontal="left" vertical="center" wrapText="1"/>
    </xf>
    <xf numFmtId="49" fontId="48" fillId="0" borderId="11" xfId="56" applyNumberFormat="1" applyFont="1" applyFill="1" applyBorder="1" applyAlignment="1">
      <alignment horizontal="left" vertical="center" wrapText="1"/>
      <protection/>
    </xf>
    <xf numFmtId="49" fontId="48" fillId="0" borderId="15" xfId="56" applyNumberFormat="1" applyFont="1" applyFill="1" applyBorder="1" applyAlignment="1">
      <alignment horizontal="left" vertical="center" wrapText="1"/>
      <protection/>
    </xf>
    <xf numFmtId="49" fontId="49" fillId="0" borderId="12" xfId="56" applyNumberFormat="1" applyFont="1" applyFill="1" applyBorder="1" applyAlignment="1">
      <alignment horizontal="left" vertical="center" wrapText="1"/>
      <protection/>
    </xf>
    <xf numFmtId="49" fontId="49" fillId="0" borderId="17" xfId="56" applyNumberFormat="1" applyFont="1" applyFill="1" applyBorder="1" applyAlignment="1">
      <alignment horizontal="left" vertical="center" wrapText="1"/>
      <protection/>
    </xf>
    <xf numFmtId="0" fontId="49" fillId="0" borderId="12" xfId="56" applyFont="1" applyFill="1" applyBorder="1" applyAlignment="1">
      <alignment horizontal="left" vertical="center" wrapText="1"/>
      <protection/>
    </xf>
    <xf numFmtId="0" fontId="49" fillId="0" borderId="46" xfId="56" applyFont="1" applyFill="1" applyBorder="1" applyAlignment="1">
      <alignment horizontal="left" vertical="center" wrapText="1"/>
      <protection/>
    </xf>
    <xf numFmtId="0" fontId="49" fillId="0" borderId="17" xfId="56" applyFont="1" applyFill="1" applyBorder="1" applyAlignment="1">
      <alignment horizontal="left" vertical="center" wrapText="1"/>
      <protection/>
    </xf>
    <xf numFmtId="0" fontId="56" fillId="0" borderId="11" xfId="56" applyFont="1" applyFill="1" applyBorder="1" applyAlignment="1">
      <alignment horizontal="left" wrapText="1"/>
      <protection/>
    </xf>
    <xf numFmtId="0" fontId="56" fillId="0" borderId="16" xfId="56" applyFont="1" applyFill="1" applyBorder="1" applyAlignment="1">
      <alignment horizontal="left" wrapText="1"/>
      <protection/>
    </xf>
    <xf numFmtId="0" fontId="56" fillId="0" borderId="15" xfId="56" applyFont="1" applyFill="1" applyBorder="1" applyAlignment="1">
      <alignment horizontal="left" wrapText="1"/>
      <protection/>
    </xf>
    <xf numFmtId="0" fontId="49" fillId="0" borderId="10" xfId="0" applyFont="1" applyFill="1" applyBorder="1" applyAlignment="1">
      <alignment horizontal="left" vertical="center"/>
    </xf>
    <xf numFmtId="0" fontId="49" fillId="0" borderId="12" xfId="56" applyNumberFormat="1" applyFont="1" applyFill="1" applyBorder="1" applyAlignment="1">
      <alignment horizontal="left" vertical="center" wrapText="1"/>
      <protection/>
    </xf>
    <xf numFmtId="0" fontId="49" fillId="0" borderId="17" xfId="56" applyNumberFormat="1" applyFont="1" applyFill="1" applyBorder="1" applyAlignment="1">
      <alignment horizontal="left" vertical="center" wrapText="1"/>
      <protection/>
    </xf>
    <xf numFmtId="0" fontId="16" fillId="0" borderId="11" xfId="0" applyFont="1" applyFill="1" applyBorder="1" applyAlignment="1">
      <alignment horizontal="left" wrapText="1"/>
    </xf>
    <xf numFmtId="0" fontId="16" fillId="0" borderId="16" xfId="0" applyFont="1" applyFill="1" applyBorder="1" applyAlignment="1">
      <alignment horizontal="left" wrapText="1"/>
    </xf>
    <xf numFmtId="0" fontId="16" fillId="0" borderId="15" xfId="0" applyFont="1" applyFill="1" applyBorder="1" applyAlignment="1">
      <alignment horizontal="left" wrapText="1"/>
    </xf>
    <xf numFmtId="0" fontId="13" fillId="0" borderId="0" xfId="0" applyFont="1" applyFill="1" applyAlignment="1">
      <alignment horizontal="left" wrapText="1"/>
    </xf>
    <xf numFmtId="0" fontId="13" fillId="0" borderId="0" xfId="0" applyFont="1" applyFill="1" applyAlignment="1">
      <alignment horizontal="left" vertical="top" wrapText="1"/>
    </xf>
    <xf numFmtId="0" fontId="1" fillId="0" borderId="49" xfId="0" applyFont="1" applyFill="1" applyBorder="1" applyAlignment="1">
      <alignment vertical="center"/>
    </xf>
    <xf numFmtId="0" fontId="13" fillId="0" borderId="13" xfId="0" applyFont="1" applyFill="1" applyBorder="1" applyAlignment="1">
      <alignment horizontal="left" wrapText="1"/>
    </xf>
    <xf numFmtId="0" fontId="2" fillId="0" borderId="13" xfId="0" applyFont="1" applyFill="1" applyBorder="1" applyAlignment="1">
      <alignment horizontal="left" wrapText="1"/>
    </xf>
    <xf numFmtId="0" fontId="45" fillId="0" borderId="11" xfId="34" applyFont="1" applyFill="1" applyBorder="1" applyAlignment="1">
      <alignment horizontal="left" vertical="center" wrapText="1"/>
      <protection/>
    </xf>
    <xf numFmtId="0" fontId="45" fillId="0" borderId="16" xfId="34" applyFont="1" applyFill="1" applyBorder="1" applyAlignment="1">
      <alignment horizontal="left" vertical="center" wrapText="1"/>
      <protection/>
    </xf>
    <xf numFmtId="0" fontId="45" fillId="0" borderId="15" xfId="34" applyFont="1" applyFill="1" applyBorder="1" applyAlignment="1">
      <alignment horizontal="left" vertical="center" wrapText="1"/>
      <protection/>
    </xf>
    <xf numFmtId="0" fontId="46" fillId="0" borderId="10" xfId="34" applyFont="1" applyFill="1" applyBorder="1" applyAlignment="1">
      <alignment horizontal="center" vertical="center"/>
      <protection/>
    </xf>
    <xf numFmtId="0" fontId="45" fillId="0" borderId="10" xfId="34" applyFont="1" applyFill="1" applyBorder="1" applyAlignment="1">
      <alignment horizontal="center" vertical="center" wrapText="1"/>
      <protection/>
    </xf>
    <xf numFmtId="0" fontId="13"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14" fillId="0" borderId="10" xfId="34" applyFont="1" applyFill="1" applyBorder="1" applyAlignment="1">
      <alignment horizontal="center" vertical="center" wrapText="1"/>
      <protection/>
    </xf>
    <xf numFmtId="0" fontId="3" fillId="0" borderId="10" xfId="34" applyFont="1" applyFill="1" applyBorder="1" applyAlignment="1">
      <alignment wrapText="1"/>
      <protection/>
    </xf>
    <xf numFmtId="0" fontId="1" fillId="0" borderId="10" xfId="34" applyFont="1" applyFill="1" applyBorder="1" applyAlignment="1">
      <alignment horizontal="center" vertical="center" wrapText="1"/>
      <protection/>
    </xf>
    <xf numFmtId="0" fontId="2" fillId="0" borderId="10" xfId="34" applyFont="1" applyFill="1" applyBorder="1" applyAlignment="1">
      <alignment horizontal="center" wrapText="1"/>
      <protection/>
    </xf>
    <xf numFmtId="0" fontId="14" fillId="0" borderId="11" xfId="0" applyFont="1" applyFill="1" applyBorder="1" applyAlignment="1">
      <alignment horizontal="left" wrapText="1"/>
    </xf>
    <xf numFmtId="0" fontId="14" fillId="0" borderId="16" xfId="0" applyFont="1" applyFill="1" applyBorder="1" applyAlignment="1">
      <alignment horizontal="left" wrapText="1"/>
    </xf>
    <xf numFmtId="0" fontId="14" fillId="0" borderId="15" xfId="0" applyFont="1" applyFill="1" applyBorder="1" applyAlignment="1">
      <alignment horizontal="left" wrapText="1"/>
    </xf>
    <xf numFmtId="0" fontId="2" fillId="0" borderId="13" xfId="0" applyFont="1" applyFill="1" applyBorder="1" applyAlignment="1">
      <alignment horizontal="left" vertical="center" wrapText="1"/>
    </xf>
    <xf numFmtId="0" fontId="45" fillId="0" borderId="12" xfId="34" applyFont="1" applyFill="1" applyBorder="1" applyAlignment="1">
      <alignment horizontal="center" vertical="center" wrapText="1"/>
      <protection/>
    </xf>
    <xf numFmtId="0" fontId="45" fillId="0" borderId="46" xfId="34" applyFont="1" applyFill="1" applyBorder="1" applyAlignment="1">
      <alignment horizontal="center" vertical="center" wrapText="1"/>
      <protection/>
    </xf>
    <xf numFmtId="0" fontId="45" fillId="0" borderId="17" xfId="34" applyFont="1" applyFill="1" applyBorder="1" applyAlignment="1">
      <alignment horizontal="center" vertical="center" wrapText="1"/>
      <protection/>
    </xf>
    <xf numFmtId="0" fontId="46" fillId="0" borderId="12" xfId="34" applyFont="1" applyFill="1" applyBorder="1" applyAlignment="1">
      <alignment horizontal="center" vertical="center" wrapText="1"/>
      <protection/>
    </xf>
    <xf numFmtId="0" fontId="46" fillId="0" borderId="46" xfId="34" applyFont="1" applyFill="1" applyBorder="1" applyAlignment="1">
      <alignment horizontal="center" vertical="center" wrapText="1"/>
      <protection/>
    </xf>
    <xf numFmtId="0" fontId="46" fillId="0" borderId="17" xfId="34" applyFont="1" applyFill="1" applyBorder="1" applyAlignment="1">
      <alignment horizontal="center" vertical="center" wrapText="1"/>
      <protection/>
    </xf>
    <xf numFmtId="0" fontId="45" fillId="0" borderId="11" xfId="34" applyFont="1" applyFill="1" applyBorder="1" applyAlignment="1">
      <alignment horizontal="center" vertical="center" wrapText="1"/>
      <protection/>
    </xf>
    <xf numFmtId="0" fontId="45" fillId="0" borderId="16" xfId="34" applyFont="1" applyFill="1" applyBorder="1" applyAlignment="1">
      <alignment horizontal="center" vertical="center" wrapText="1"/>
      <protection/>
    </xf>
    <xf numFmtId="0" fontId="45" fillId="0" borderId="15" xfId="34" applyFont="1" applyFill="1" applyBorder="1" applyAlignment="1">
      <alignment horizontal="center" vertical="center" wrapText="1"/>
      <protection/>
    </xf>
    <xf numFmtId="0" fontId="44" fillId="0" borderId="13" xfId="34" applyFont="1" applyFill="1" applyBorder="1" applyAlignment="1">
      <alignment horizontal="center" vertical="center" wrapText="1"/>
      <protection/>
    </xf>
    <xf numFmtId="0" fontId="44" fillId="0" borderId="0" xfId="34" applyFont="1" applyFill="1" applyBorder="1" applyAlignment="1">
      <alignment horizontal="center" vertical="center" wrapText="1"/>
      <protection/>
    </xf>
    <xf numFmtId="0" fontId="46" fillId="0" borderId="12" xfId="34" applyFont="1" applyFill="1" applyBorder="1" applyAlignment="1">
      <alignment horizontal="center"/>
      <protection/>
    </xf>
    <xf numFmtId="0" fontId="46" fillId="0" borderId="17" xfId="34" applyFont="1" applyFill="1" applyBorder="1" applyAlignment="1">
      <alignment horizontal="center"/>
      <protection/>
    </xf>
    <xf numFmtId="0" fontId="46" fillId="0" borderId="12" xfId="34" applyFont="1" applyFill="1" applyBorder="1" applyAlignment="1">
      <alignment horizontal="center" vertical="center"/>
      <protection/>
    </xf>
    <xf numFmtId="0" fontId="46" fillId="0" borderId="17" xfId="34" applyFont="1" applyFill="1" applyBorder="1" applyAlignment="1">
      <alignment horizontal="center" vertical="center"/>
      <protection/>
    </xf>
    <xf numFmtId="0" fontId="40" fillId="0" borderId="10" xfId="34" applyFont="1" applyFill="1" applyBorder="1" applyAlignment="1">
      <alignment horizontal="center" vertical="top" wrapText="1"/>
      <protection/>
    </xf>
    <xf numFmtId="0" fontId="53" fillId="0" borderId="10" xfId="34" applyFont="1" applyFill="1" applyBorder="1" applyAlignment="1">
      <alignment horizontal="center"/>
      <protection/>
    </xf>
    <xf numFmtId="0" fontId="4" fillId="0" borderId="14" xfId="0" applyFont="1" applyFill="1" applyBorder="1" applyAlignment="1" applyProtection="1">
      <alignment horizontal="left" vertical="top" wrapText="1"/>
      <protection locked="0"/>
    </xf>
    <xf numFmtId="0" fontId="2" fillId="0" borderId="49" xfId="0" applyFont="1" applyFill="1" applyBorder="1" applyAlignment="1" applyProtection="1">
      <alignment horizontal="center" vertical="top"/>
      <protection locked="0"/>
    </xf>
    <xf numFmtId="0" fontId="2" fillId="0" borderId="48" xfId="0" applyFont="1" applyFill="1" applyBorder="1" applyAlignment="1" applyProtection="1">
      <alignment horizontal="center" vertical="top"/>
      <protection locked="0"/>
    </xf>
    <xf numFmtId="0" fontId="12" fillId="0" borderId="0" xfId="0" applyFont="1" applyFill="1" applyBorder="1" applyAlignment="1" applyProtection="1">
      <alignment horizontal="center"/>
      <protection locked="0"/>
    </xf>
    <xf numFmtId="0" fontId="12" fillId="0" borderId="47" xfId="0" applyFont="1" applyFill="1" applyBorder="1" applyAlignment="1" applyProtection="1">
      <alignment horizontal="center"/>
      <protection locked="0"/>
    </xf>
    <xf numFmtId="0" fontId="12" fillId="0" borderId="13" xfId="0" applyFont="1" applyFill="1" applyBorder="1" applyAlignment="1" applyProtection="1">
      <alignment horizontal="left" vertical="top" wrapText="1"/>
      <protection locked="0"/>
    </xf>
    <xf numFmtId="0" fontId="16" fillId="0" borderId="13" xfId="0" applyFont="1" applyFill="1" applyBorder="1" applyAlignment="1" applyProtection="1">
      <alignment horizontal="left" vertical="top" wrapText="1"/>
      <protection locked="0"/>
    </xf>
    <xf numFmtId="0" fontId="16" fillId="0" borderId="50" xfId="0" applyFont="1" applyFill="1" applyBorder="1" applyAlignment="1" applyProtection="1">
      <alignment horizontal="left" vertical="top" wrapText="1"/>
      <protection locked="0"/>
    </xf>
    <xf numFmtId="0" fontId="45" fillId="0" borderId="10" xfId="34" applyFont="1" applyFill="1" applyBorder="1" applyAlignment="1">
      <alignment horizontal="left" vertical="center" wrapText="1"/>
      <protection/>
    </xf>
    <xf numFmtId="0" fontId="45" fillId="0" borderId="11" xfId="34" applyFont="1" applyFill="1" applyBorder="1" applyAlignment="1">
      <alignment horizontal="left" vertical="center"/>
      <protection/>
    </xf>
    <xf numFmtId="0" fontId="45" fillId="0" borderId="16" xfId="34" applyFont="1" applyFill="1" applyBorder="1" applyAlignment="1">
      <alignment horizontal="left" vertical="center"/>
      <protection/>
    </xf>
    <xf numFmtId="0" fontId="45" fillId="0" borderId="15" xfId="34" applyFont="1" applyFill="1" applyBorder="1" applyAlignment="1">
      <alignment horizontal="left" vertical="center"/>
      <protection/>
    </xf>
    <xf numFmtId="0" fontId="12" fillId="0" borderId="16" xfId="34" applyFont="1" applyFill="1" applyBorder="1" applyAlignment="1">
      <alignment horizontal="left"/>
      <protection/>
    </xf>
    <xf numFmtId="0" fontId="12" fillId="0" borderId="15" xfId="34" applyFont="1" applyFill="1" applyBorder="1" applyAlignment="1">
      <alignment horizontal="left"/>
      <protection/>
    </xf>
    <xf numFmtId="175" fontId="2" fillId="0" borderId="13" xfId="0" applyNumberFormat="1" applyFont="1" applyFill="1" applyBorder="1" applyAlignment="1" applyProtection="1">
      <alignment horizontal="center"/>
      <protection locked="0"/>
    </xf>
    <xf numFmtId="177" fontId="3" fillId="0" borderId="13" xfId="0" applyNumberFormat="1" applyFont="1" applyFill="1" applyBorder="1" applyAlignment="1" applyProtection="1">
      <alignment horizontal="center"/>
      <protection locked="0"/>
    </xf>
    <xf numFmtId="177" fontId="3" fillId="0" borderId="50" xfId="0" applyNumberFormat="1" applyFont="1" applyFill="1" applyBorder="1" applyAlignment="1" applyProtection="1">
      <alignment horizontal="center"/>
      <protection locked="0"/>
    </xf>
    <xf numFmtId="0" fontId="2" fillId="0" borderId="16" xfId="0" applyFont="1" applyFill="1" applyBorder="1" applyAlignment="1" applyProtection="1">
      <alignment horizontal="center" vertical="top"/>
      <protection locked="0"/>
    </xf>
    <xf numFmtId="0" fontId="2" fillId="0" borderId="15" xfId="0" applyFont="1" applyFill="1" applyBorder="1" applyAlignment="1" applyProtection="1">
      <alignment horizontal="center" vertical="top"/>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1s_Шаблон ф" xfId="33"/>
    <cellStyle name="Normal_Таблица ВС РФ"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ФЛК (обязательный)" xfId="55"/>
    <cellStyle name="Обычный_Шаблон формы 1 (исправления на 200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3333750</xdr:colOff>
      <xdr:row>47</xdr:row>
      <xdr:rowOff>76200</xdr:rowOff>
    </xdr:from>
    <xdr:ext cx="114300" cy="285750"/>
    <xdr:sp fLocksText="0">
      <xdr:nvSpPr>
        <xdr:cNvPr id="1" name="Text Box 8"/>
        <xdr:cNvSpPr txBox="1">
          <a:spLocks noChangeArrowheads="1"/>
        </xdr:cNvSpPr>
      </xdr:nvSpPr>
      <xdr:spPr>
        <a:xfrm>
          <a:off x="16411575" y="16687800"/>
          <a:ext cx="1143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48</xdr:row>
      <xdr:rowOff>76200</xdr:rowOff>
    </xdr:from>
    <xdr:ext cx="114300" cy="285750"/>
    <xdr:sp fLocksText="0">
      <xdr:nvSpPr>
        <xdr:cNvPr id="2" name="Text Box 9"/>
        <xdr:cNvSpPr txBox="1">
          <a:spLocks noChangeArrowheads="1"/>
        </xdr:cNvSpPr>
      </xdr:nvSpPr>
      <xdr:spPr>
        <a:xfrm>
          <a:off x="16411575" y="16973550"/>
          <a:ext cx="1143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0</xdr:rowOff>
    </xdr:from>
    <xdr:ext cx="114300" cy="285750"/>
    <xdr:sp fLocksText="0">
      <xdr:nvSpPr>
        <xdr:cNvPr id="3" name="Text Box 10"/>
        <xdr:cNvSpPr txBox="1">
          <a:spLocks noChangeArrowheads="1"/>
        </xdr:cNvSpPr>
      </xdr:nvSpPr>
      <xdr:spPr>
        <a:xfrm>
          <a:off x="16411575" y="18802350"/>
          <a:ext cx="1143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14300" cy="285750"/>
    <xdr:sp fLocksText="0">
      <xdr:nvSpPr>
        <xdr:cNvPr id="4" name="Text Box 11"/>
        <xdr:cNvSpPr txBox="1">
          <a:spLocks noChangeArrowheads="1"/>
        </xdr:cNvSpPr>
      </xdr:nvSpPr>
      <xdr:spPr>
        <a:xfrm>
          <a:off x="16411575" y="18878550"/>
          <a:ext cx="1143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14300" cy="285750"/>
    <xdr:sp fLocksText="0">
      <xdr:nvSpPr>
        <xdr:cNvPr id="5" name="Text Box 12"/>
        <xdr:cNvSpPr txBox="1">
          <a:spLocks noChangeArrowheads="1"/>
        </xdr:cNvSpPr>
      </xdr:nvSpPr>
      <xdr:spPr>
        <a:xfrm>
          <a:off x="16411575" y="19869150"/>
          <a:ext cx="1143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41</xdr:row>
      <xdr:rowOff>0</xdr:rowOff>
    </xdr:from>
    <xdr:to>
      <xdr:col>8</xdr:col>
      <xdr:colOff>0</xdr:colOff>
      <xdr:row>41</xdr:row>
      <xdr:rowOff>0</xdr:rowOff>
    </xdr:to>
    <xdr:sp>
      <xdr:nvSpPr>
        <xdr:cNvPr id="1" name="Line 1"/>
        <xdr:cNvSpPr>
          <a:spLocks/>
        </xdr:cNvSpPr>
      </xdr:nvSpPr>
      <xdr:spPr>
        <a:xfrm>
          <a:off x="40338375"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2" name="Line 2"/>
        <xdr:cNvSpPr>
          <a:spLocks/>
        </xdr:cNvSpPr>
      </xdr:nvSpPr>
      <xdr:spPr>
        <a:xfrm>
          <a:off x="40338375"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3" name="Line 3"/>
        <xdr:cNvSpPr>
          <a:spLocks/>
        </xdr:cNvSpPr>
      </xdr:nvSpPr>
      <xdr:spPr>
        <a:xfrm>
          <a:off x="403383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 name="Line 4"/>
        <xdr:cNvSpPr>
          <a:spLocks/>
        </xdr:cNvSpPr>
      </xdr:nvSpPr>
      <xdr:spPr>
        <a:xfrm>
          <a:off x="403383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 name="Line 5"/>
        <xdr:cNvSpPr>
          <a:spLocks/>
        </xdr:cNvSpPr>
      </xdr:nvSpPr>
      <xdr:spPr>
        <a:xfrm>
          <a:off x="403383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6" name="Line 6"/>
        <xdr:cNvSpPr>
          <a:spLocks/>
        </xdr:cNvSpPr>
      </xdr:nvSpPr>
      <xdr:spPr>
        <a:xfrm>
          <a:off x="403383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7" name="Line 9"/>
        <xdr:cNvSpPr>
          <a:spLocks/>
        </xdr:cNvSpPr>
      </xdr:nvSpPr>
      <xdr:spPr>
        <a:xfrm>
          <a:off x="36918900"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8" name="Line 10"/>
        <xdr:cNvSpPr>
          <a:spLocks/>
        </xdr:cNvSpPr>
      </xdr:nvSpPr>
      <xdr:spPr>
        <a:xfrm>
          <a:off x="36918900"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9" name="Line 11"/>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0" name="Line 12"/>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1" name="Line 13"/>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 name="Line 14"/>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13" name="Line 15"/>
        <xdr:cNvSpPr>
          <a:spLocks/>
        </xdr:cNvSpPr>
      </xdr:nvSpPr>
      <xdr:spPr>
        <a:xfrm>
          <a:off x="40947975"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14" name="Line 16"/>
        <xdr:cNvSpPr>
          <a:spLocks/>
        </xdr:cNvSpPr>
      </xdr:nvSpPr>
      <xdr:spPr>
        <a:xfrm>
          <a:off x="40947975"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5" name="Line 17"/>
        <xdr:cNvSpPr>
          <a:spLocks/>
        </xdr:cNvSpPr>
      </xdr:nvSpPr>
      <xdr:spPr>
        <a:xfrm>
          <a:off x="409479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6" name="Line 18"/>
        <xdr:cNvSpPr>
          <a:spLocks/>
        </xdr:cNvSpPr>
      </xdr:nvSpPr>
      <xdr:spPr>
        <a:xfrm>
          <a:off x="409479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7" name="Line 19"/>
        <xdr:cNvSpPr>
          <a:spLocks/>
        </xdr:cNvSpPr>
      </xdr:nvSpPr>
      <xdr:spPr>
        <a:xfrm>
          <a:off x="409479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8" name="Line 20"/>
        <xdr:cNvSpPr>
          <a:spLocks/>
        </xdr:cNvSpPr>
      </xdr:nvSpPr>
      <xdr:spPr>
        <a:xfrm>
          <a:off x="409479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19" name="Line 21"/>
        <xdr:cNvSpPr>
          <a:spLocks/>
        </xdr:cNvSpPr>
      </xdr:nvSpPr>
      <xdr:spPr>
        <a:xfrm>
          <a:off x="40947975"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20" name="Line 22"/>
        <xdr:cNvSpPr>
          <a:spLocks/>
        </xdr:cNvSpPr>
      </xdr:nvSpPr>
      <xdr:spPr>
        <a:xfrm>
          <a:off x="40947975"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1" name="Line 23"/>
        <xdr:cNvSpPr>
          <a:spLocks/>
        </xdr:cNvSpPr>
      </xdr:nvSpPr>
      <xdr:spPr>
        <a:xfrm>
          <a:off x="409479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2" name="Line 24"/>
        <xdr:cNvSpPr>
          <a:spLocks/>
        </xdr:cNvSpPr>
      </xdr:nvSpPr>
      <xdr:spPr>
        <a:xfrm>
          <a:off x="409479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3" name="Line 25"/>
        <xdr:cNvSpPr>
          <a:spLocks/>
        </xdr:cNvSpPr>
      </xdr:nvSpPr>
      <xdr:spPr>
        <a:xfrm>
          <a:off x="409479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4" name="Line 26"/>
        <xdr:cNvSpPr>
          <a:spLocks/>
        </xdr:cNvSpPr>
      </xdr:nvSpPr>
      <xdr:spPr>
        <a:xfrm>
          <a:off x="409479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41</xdr:row>
      <xdr:rowOff>0</xdr:rowOff>
    </xdr:to>
    <xdr:sp>
      <xdr:nvSpPr>
        <xdr:cNvPr id="25" name="Line 27"/>
        <xdr:cNvSpPr>
          <a:spLocks/>
        </xdr:cNvSpPr>
      </xdr:nvSpPr>
      <xdr:spPr>
        <a:xfrm>
          <a:off x="39728775"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41</xdr:row>
      <xdr:rowOff>0</xdr:rowOff>
    </xdr:to>
    <xdr:sp>
      <xdr:nvSpPr>
        <xdr:cNvPr id="26" name="Line 28"/>
        <xdr:cNvSpPr>
          <a:spLocks/>
        </xdr:cNvSpPr>
      </xdr:nvSpPr>
      <xdr:spPr>
        <a:xfrm>
          <a:off x="39728775"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27" name="Line 29"/>
        <xdr:cNvSpPr>
          <a:spLocks/>
        </xdr:cNvSpPr>
      </xdr:nvSpPr>
      <xdr:spPr>
        <a:xfrm>
          <a:off x="397287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28" name="Line 30"/>
        <xdr:cNvSpPr>
          <a:spLocks/>
        </xdr:cNvSpPr>
      </xdr:nvSpPr>
      <xdr:spPr>
        <a:xfrm>
          <a:off x="397287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29" name="Line 31"/>
        <xdr:cNvSpPr>
          <a:spLocks/>
        </xdr:cNvSpPr>
      </xdr:nvSpPr>
      <xdr:spPr>
        <a:xfrm>
          <a:off x="397287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30" name="Line 32"/>
        <xdr:cNvSpPr>
          <a:spLocks/>
        </xdr:cNvSpPr>
      </xdr:nvSpPr>
      <xdr:spPr>
        <a:xfrm>
          <a:off x="397287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1" name="Line 33"/>
        <xdr:cNvSpPr>
          <a:spLocks/>
        </xdr:cNvSpPr>
      </xdr:nvSpPr>
      <xdr:spPr>
        <a:xfrm>
          <a:off x="36918900"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2" name="Line 34"/>
        <xdr:cNvSpPr>
          <a:spLocks/>
        </xdr:cNvSpPr>
      </xdr:nvSpPr>
      <xdr:spPr>
        <a:xfrm>
          <a:off x="36918900"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3" name="Line 35"/>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4" name="Line 36"/>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5" name="Line 37"/>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6" name="Line 38"/>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37" name="Line 39"/>
        <xdr:cNvSpPr>
          <a:spLocks/>
        </xdr:cNvSpPr>
      </xdr:nvSpPr>
      <xdr:spPr>
        <a:xfrm>
          <a:off x="40947975"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38" name="Line 40"/>
        <xdr:cNvSpPr>
          <a:spLocks/>
        </xdr:cNvSpPr>
      </xdr:nvSpPr>
      <xdr:spPr>
        <a:xfrm>
          <a:off x="40947975"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39" name="Line 41"/>
        <xdr:cNvSpPr>
          <a:spLocks/>
        </xdr:cNvSpPr>
      </xdr:nvSpPr>
      <xdr:spPr>
        <a:xfrm>
          <a:off x="409479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0" name="Line 42"/>
        <xdr:cNvSpPr>
          <a:spLocks/>
        </xdr:cNvSpPr>
      </xdr:nvSpPr>
      <xdr:spPr>
        <a:xfrm>
          <a:off x="409479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1" name="Line 43"/>
        <xdr:cNvSpPr>
          <a:spLocks/>
        </xdr:cNvSpPr>
      </xdr:nvSpPr>
      <xdr:spPr>
        <a:xfrm>
          <a:off x="409479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2" name="Line 44"/>
        <xdr:cNvSpPr>
          <a:spLocks/>
        </xdr:cNvSpPr>
      </xdr:nvSpPr>
      <xdr:spPr>
        <a:xfrm>
          <a:off x="409479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43" name="Line 45"/>
        <xdr:cNvSpPr>
          <a:spLocks/>
        </xdr:cNvSpPr>
      </xdr:nvSpPr>
      <xdr:spPr>
        <a:xfrm>
          <a:off x="40947975"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44" name="Line 46"/>
        <xdr:cNvSpPr>
          <a:spLocks/>
        </xdr:cNvSpPr>
      </xdr:nvSpPr>
      <xdr:spPr>
        <a:xfrm>
          <a:off x="40947975"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5" name="Line 47"/>
        <xdr:cNvSpPr>
          <a:spLocks/>
        </xdr:cNvSpPr>
      </xdr:nvSpPr>
      <xdr:spPr>
        <a:xfrm>
          <a:off x="409479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6" name="Line 48"/>
        <xdr:cNvSpPr>
          <a:spLocks/>
        </xdr:cNvSpPr>
      </xdr:nvSpPr>
      <xdr:spPr>
        <a:xfrm>
          <a:off x="409479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7" name="Line 49"/>
        <xdr:cNvSpPr>
          <a:spLocks/>
        </xdr:cNvSpPr>
      </xdr:nvSpPr>
      <xdr:spPr>
        <a:xfrm>
          <a:off x="409479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8" name="Line 50"/>
        <xdr:cNvSpPr>
          <a:spLocks/>
        </xdr:cNvSpPr>
      </xdr:nvSpPr>
      <xdr:spPr>
        <a:xfrm>
          <a:off x="409479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0</xdr:rowOff>
    </xdr:to>
    <xdr:sp>
      <xdr:nvSpPr>
        <xdr:cNvPr id="49" name="Line 51"/>
        <xdr:cNvSpPr>
          <a:spLocks/>
        </xdr:cNvSpPr>
      </xdr:nvSpPr>
      <xdr:spPr>
        <a:xfrm>
          <a:off x="39728775"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0</xdr:rowOff>
    </xdr:to>
    <xdr:sp>
      <xdr:nvSpPr>
        <xdr:cNvPr id="50" name="Line 52"/>
        <xdr:cNvSpPr>
          <a:spLocks/>
        </xdr:cNvSpPr>
      </xdr:nvSpPr>
      <xdr:spPr>
        <a:xfrm>
          <a:off x="39728775"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1" name="Line 53"/>
        <xdr:cNvSpPr>
          <a:spLocks/>
        </xdr:cNvSpPr>
      </xdr:nvSpPr>
      <xdr:spPr>
        <a:xfrm>
          <a:off x="397287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2" name="Line 54"/>
        <xdr:cNvSpPr>
          <a:spLocks/>
        </xdr:cNvSpPr>
      </xdr:nvSpPr>
      <xdr:spPr>
        <a:xfrm>
          <a:off x="397287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3" name="Line 55"/>
        <xdr:cNvSpPr>
          <a:spLocks/>
        </xdr:cNvSpPr>
      </xdr:nvSpPr>
      <xdr:spPr>
        <a:xfrm>
          <a:off x="397287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4" name="Line 56"/>
        <xdr:cNvSpPr>
          <a:spLocks/>
        </xdr:cNvSpPr>
      </xdr:nvSpPr>
      <xdr:spPr>
        <a:xfrm>
          <a:off x="397287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55" name="Line 57"/>
        <xdr:cNvSpPr>
          <a:spLocks/>
        </xdr:cNvSpPr>
      </xdr:nvSpPr>
      <xdr:spPr>
        <a:xfrm>
          <a:off x="36918900"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56" name="Line 58"/>
        <xdr:cNvSpPr>
          <a:spLocks/>
        </xdr:cNvSpPr>
      </xdr:nvSpPr>
      <xdr:spPr>
        <a:xfrm>
          <a:off x="36918900"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57" name="Line 59"/>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58" name="Line 60"/>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59" name="Line 61"/>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60" name="Line 62"/>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61" name="Line 63"/>
        <xdr:cNvSpPr>
          <a:spLocks/>
        </xdr:cNvSpPr>
      </xdr:nvSpPr>
      <xdr:spPr>
        <a:xfrm>
          <a:off x="36918900"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62" name="Line 64"/>
        <xdr:cNvSpPr>
          <a:spLocks/>
        </xdr:cNvSpPr>
      </xdr:nvSpPr>
      <xdr:spPr>
        <a:xfrm>
          <a:off x="36918900"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3" name="Line 65"/>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4" name="Line 66"/>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5" name="Line 67"/>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6" name="Line 68"/>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67" name="Line 69"/>
        <xdr:cNvSpPr>
          <a:spLocks/>
        </xdr:cNvSpPr>
      </xdr:nvSpPr>
      <xdr:spPr>
        <a:xfrm>
          <a:off x="36918900"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68" name="Line 70"/>
        <xdr:cNvSpPr>
          <a:spLocks/>
        </xdr:cNvSpPr>
      </xdr:nvSpPr>
      <xdr:spPr>
        <a:xfrm>
          <a:off x="36918900"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69" name="Line 71"/>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0" name="Line 72"/>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1" name="Line 73"/>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2" name="Line 74"/>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73" name="Line 75"/>
        <xdr:cNvSpPr>
          <a:spLocks/>
        </xdr:cNvSpPr>
      </xdr:nvSpPr>
      <xdr:spPr>
        <a:xfrm>
          <a:off x="36918900"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74" name="Line 76"/>
        <xdr:cNvSpPr>
          <a:spLocks/>
        </xdr:cNvSpPr>
      </xdr:nvSpPr>
      <xdr:spPr>
        <a:xfrm>
          <a:off x="36918900"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75" name="Line 77"/>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76" name="Line 78"/>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77" name="Line 79"/>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78" name="Line 80"/>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31"/>
    <pageSetUpPr fitToPage="1"/>
  </sheetPr>
  <dimension ref="A1:O36"/>
  <sheetViews>
    <sheetView showGridLines="0" tabSelected="1" zoomScale="90" zoomScaleNormal="90" zoomScalePageLayoutView="0" workbookViewId="0" topLeftCell="A1">
      <selection activeCell="K35" sqref="K35"/>
    </sheetView>
  </sheetViews>
  <sheetFormatPr defaultColWidth="9.140625" defaultRowHeight="12.75"/>
  <cols>
    <col min="1" max="1" width="10.00390625" style="193" customWidth="1"/>
    <col min="2" max="2" width="10.140625" style="193" customWidth="1"/>
    <col min="3" max="3" width="9.140625" style="193" customWidth="1"/>
    <col min="4" max="4" width="10.00390625" style="193" customWidth="1"/>
    <col min="5" max="5" width="9.421875" style="193" customWidth="1"/>
    <col min="6" max="6" width="12.140625" style="193" customWidth="1"/>
    <col min="7" max="7" width="9.8515625" style="193" customWidth="1"/>
    <col min="8" max="8" width="12.00390625" style="193" customWidth="1"/>
    <col min="9" max="9" width="9.7109375" style="193" customWidth="1"/>
    <col min="10" max="10" width="8.7109375" style="193" customWidth="1"/>
    <col min="11" max="12" width="9.140625" style="193" customWidth="1"/>
    <col min="13" max="13" width="10.421875" style="193" customWidth="1"/>
    <col min="14" max="14" width="10.00390625" style="193" customWidth="1"/>
    <col min="15" max="16384" width="9.140625" style="193" customWidth="1"/>
  </cols>
  <sheetData>
    <row r="1" spans="1:2" ht="12" customHeight="1" thickBot="1">
      <c r="A1" s="88" t="str">
        <f>"f1s-"&amp;VLOOKUP(G6,Коды_отчетных_периодов,2,FALSE)&amp;"-"&amp;I6&amp;"-"&amp;VLOOKUP(D27,Коды_судов,2,FALSE)</f>
        <v>f1s-Y-2011-155</v>
      </c>
      <c r="B1" s="192"/>
    </row>
    <row r="2" spans="4:13" ht="14.25" customHeight="1" thickBot="1">
      <c r="D2" s="355" t="s">
        <v>1600</v>
      </c>
      <c r="E2" s="356"/>
      <c r="F2" s="356"/>
      <c r="G2" s="356"/>
      <c r="H2" s="356"/>
      <c r="I2" s="356"/>
      <c r="J2" s="356"/>
      <c r="K2" s="356"/>
      <c r="L2" s="357"/>
      <c r="M2" s="194"/>
    </row>
    <row r="3" spans="5:13" ht="10.5" customHeight="1" thickBot="1">
      <c r="E3" s="185"/>
      <c r="F3" s="185"/>
      <c r="G3" s="185"/>
      <c r="H3" s="185"/>
      <c r="I3" s="185"/>
      <c r="J3" s="185"/>
      <c r="K3" s="185"/>
      <c r="L3" s="185"/>
      <c r="M3" s="195"/>
    </row>
    <row r="4" spans="4:13" ht="12" customHeight="1">
      <c r="D4" s="343" t="s">
        <v>439</v>
      </c>
      <c r="E4" s="344"/>
      <c r="F4" s="344"/>
      <c r="G4" s="344"/>
      <c r="H4" s="344"/>
      <c r="I4" s="344"/>
      <c r="J4" s="344"/>
      <c r="K4" s="344"/>
      <c r="L4" s="341"/>
      <c r="M4" s="194"/>
    </row>
    <row r="5" spans="2:13" ht="13.5" customHeight="1">
      <c r="B5" s="196"/>
      <c r="D5" s="342"/>
      <c r="E5" s="336"/>
      <c r="F5" s="336"/>
      <c r="G5" s="336"/>
      <c r="H5" s="336"/>
      <c r="I5" s="336"/>
      <c r="J5" s="336"/>
      <c r="K5" s="336"/>
      <c r="L5" s="337"/>
      <c r="M5" s="194"/>
    </row>
    <row r="6" spans="4:14" s="197" customFormat="1" ht="16.5" customHeight="1" thickBot="1">
      <c r="D6" s="190"/>
      <c r="E6" s="189"/>
      <c r="F6" s="285" t="s">
        <v>1601</v>
      </c>
      <c r="G6" s="286">
        <v>12</v>
      </c>
      <c r="H6" s="287" t="s">
        <v>1602</v>
      </c>
      <c r="I6" s="286">
        <v>2011</v>
      </c>
      <c r="J6" s="288" t="s">
        <v>1603</v>
      </c>
      <c r="K6" s="189"/>
      <c r="L6" s="191"/>
      <c r="M6" s="338" t="str">
        <f>IF(COUNTIF('ФЛК (обязательный)'!A2:A1020,"Неверно!")&gt;0,"Ошибки ФЛК!"," ")</f>
        <v> </v>
      </c>
      <c r="N6" s="339"/>
    </row>
    <row r="7" spans="5:12" ht="9.75" customHeight="1">
      <c r="E7" s="194"/>
      <c r="F7" s="194"/>
      <c r="G7" s="194"/>
      <c r="H7" s="194"/>
      <c r="I7" s="194"/>
      <c r="J7" s="194"/>
      <c r="K7" s="194"/>
      <c r="L7" s="194"/>
    </row>
    <row r="8" spans="1:9" ht="9" customHeight="1" thickBot="1">
      <c r="A8" s="195"/>
      <c r="B8" s="195"/>
      <c r="C8" s="195"/>
      <c r="D8" s="195"/>
      <c r="E8" s="195"/>
      <c r="F8" s="195"/>
      <c r="G8" s="195"/>
      <c r="H8" s="195"/>
      <c r="I8" s="195"/>
    </row>
    <row r="9" spans="1:15" s="185" customFormat="1" ht="15.75" customHeight="1" thickBot="1">
      <c r="A9" s="335" t="s">
        <v>1604</v>
      </c>
      <c r="B9" s="335"/>
      <c r="C9" s="335"/>
      <c r="D9" s="335" t="s">
        <v>1605</v>
      </c>
      <c r="E9" s="335"/>
      <c r="F9" s="335"/>
      <c r="G9" s="335" t="s">
        <v>1606</v>
      </c>
      <c r="H9" s="335"/>
      <c r="I9" s="198"/>
      <c r="K9" s="331" t="s">
        <v>1063</v>
      </c>
      <c r="L9" s="332"/>
      <c r="M9" s="332"/>
      <c r="N9" s="358"/>
      <c r="O9" s="199"/>
    </row>
    <row r="10" spans="1:14" s="185" customFormat="1" ht="12.75" customHeight="1" thickBot="1">
      <c r="A10" s="348" t="s">
        <v>1607</v>
      </c>
      <c r="B10" s="348"/>
      <c r="C10" s="348"/>
      <c r="D10" s="348"/>
      <c r="E10" s="348"/>
      <c r="F10" s="348"/>
      <c r="G10" s="348"/>
      <c r="H10" s="348"/>
      <c r="I10" s="200"/>
      <c r="K10" s="340" t="s">
        <v>1608</v>
      </c>
      <c r="L10" s="333"/>
      <c r="M10" s="333"/>
      <c r="N10" s="334"/>
    </row>
    <row r="11" spans="1:14" s="185" customFormat="1" ht="16.5" customHeight="1" thickBot="1">
      <c r="A11" s="345" t="s">
        <v>1609</v>
      </c>
      <c r="B11" s="346"/>
      <c r="C11" s="347"/>
      <c r="D11" s="350" t="s">
        <v>1610</v>
      </c>
      <c r="E11" s="350"/>
      <c r="F11" s="351"/>
      <c r="G11" s="349" t="s">
        <v>1613</v>
      </c>
      <c r="H11" s="351"/>
      <c r="I11" s="200"/>
      <c r="K11" s="362" t="s">
        <v>440</v>
      </c>
      <c r="L11" s="363"/>
      <c r="M11" s="363"/>
      <c r="N11" s="364"/>
    </row>
    <row r="12" spans="1:14" s="185" customFormat="1" ht="16.5" customHeight="1" thickBot="1">
      <c r="A12" s="374" t="s">
        <v>1611</v>
      </c>
      <c r="B12" s="375"/>
      <c r="C12" s="376"/>
      <c r="D12" s="353"/>
      <c r="E12" s="353"/>
      <c r="F12" s="354"/>
      <c r="G12" s="352"/>
      <c r="H12" s="354"/>
      <c r="I12" s="200"/>
      <c r="K12" s="365"/>
      <c r="L12" s="366"/>
      <c r="M12" s="366"/>
      <c r="N12" s="367"/>
    </row>
    <row r="13" spans="1:14" s="185" customFormat="1" ht="12.75" customHeight="1" thickBot="1">
      <c r="A13" s="345" t="s">
        <v>1685</v>
      </c>
      <c r="B13" s="346"/>
      <c r="C13" s="347"/>
      <c r="D13" s="374" t="s">
        <v>441</v>
      </c>
      <c r="E13" s="375"/>
      <c r="F13" s="376"/>
      <c r="G13" s="371"/>
      <c r="H13" s="373"/>
      <c r="I13" s="200"/>
      <c r="K13" s="365"/>
      <c r="L13" s="366"/>
      <c r="M13" s="366"/>
      <c r="N13" s="367"/>
    </row>
    <row r="14" spans="1:14" s="185" customFormat="1" ht="21.75" customHeight="1" thickBot="1">
      <c r="A14" s="348" t="s">
        <v>442</v>
      </c>
      <c r="B14" s="348"/>
      <c r="C14" s="348"/>
      <c r="D14" s="349" t="s">
        <v>1612</v>
      </c>
      <c r="E14" s="350"/>
      <c r="F14" s="351"/>
      <c r="G14" s="349" t="s">
        <v>1613</v>
      </c>
      <c r="H14" s="351"/>
      <c r="I14" s="200"/>
      <c r="K14" s="365"/>
      <c r="L14" s="366"/>
      <c r="M14" s="366"/>
      <c r="N14" s="367"/>
    </row>
    <row r="15" spans="1:14" s="185" customFormat="1" ht="12.75" customHeight="1" thickBot="1">
      <c r="A15" s="345" t="s">
        <v>1686</v>
      </c>
      <c r="B15" s="346"/>
      <c r="C15" s="347"/>
      <c r="D15" s="352"/>
      <c r="E15" s="353"/>
      <c r="F15" s="354"/>
      <c r="G15" s="352"/>
      <c r="H15" s="354"/>
      <c r="I15" s="200"/>
      <c r="K15" s="365"/>
      <c r="L15" s="366"/>
      <c r="M15" s="366"/>
      <c r="N15" s="367"/>
    </row>
    <row r="16" spans="1:14" s="185" customFormat="1" ht="12.75" customHeight="1" thickBot="1">
      <c r="A16" s="345" t="s">
        <v>443</v>
      </c>
      <c r="B16" s="346"/>
      <c r="C16" s="347"/>
      <c r="D16" s="371"/>
      <c r="E16" s="372"/>
      <c r="F16" s="373"/>
      <c r="G16" s="371"/>
      <c r="H16" s="373"/>
      <c r="I16" s="200"/>
      <c r="K16" s="368"/>
      <c r="L16" s="369"/>
      <c r="M16" s="369"/>
      <c r="N16" s="370"/>
    </row>
    <row r="17" spans="1:14" s="185" customFormat="1" ht="12.75" customHeight="1" thickBot="1">
      <c r="A17" s="348" t="s">
        <v>1614</v>
      </c>
      <c r="B17" s="348"/>
      <c r="C17" s="348"/>
      <c r="D17" s="348"/>
      <c r="E17" s="348"/>
      <c r="F17" s="348"/>
      <c r="G17" s="348"/>
      <c r="H17" s="348"/>
      <c r="I17" s="200"/>
      <c r="K17" s="361"/>
      <c r="L17" s="361"/>
      <c r="M17" s="361"/>
      <c r="N17" s="201"/>
    </row>
    <row r="18" spans="1:14" s="185" customFormat="1" ht="12.75" customHeight="1" thickBot="1">
      <c r="A18" s="349" t="s">
        <v>1615</v>
      </c>
      <c r="B18" s="350"/>
      <c r="C18" s="351"/>
      <c r="D18" s="348" t="s">
        <v>1616</v>
      </c>
      <c r="E18" s="348"/>
      <c r="F18" s="348"/>
      <c r="G18" s="348" t="s">
        <v>1687</v>
      </c>
      <c r="H18" s="348"/>
      <c r="I18" s="200"/>
      <c r="K18" s="202"/>
      <c r="L18" s="202"/>
      <c r="M18" s="202"/>
      <c r="N18" s="202"/>
    </row>
    <row r="19" spans="1:14" s="185" customFormat="1" ht="12.75" customHeight="1" thickBot="1">
      <c r="A19" s="352"/>
      <c r="B19" s="353"/>
      <c r="C19" s="354"/>
      <c r="D19" s="348"/>
      <c r="E19" s="348"/>
      <c r="F19" s="348"/>
      <c r="G19" s="348"/>
      <c r="H19" s="348"/>
      <c r="I19" s="200"/>
      <c r="K19" s="203"/>
      <c r="M19" s="204"/>
      <c r="N19" s="203"/>
    </row>
    <row r="20" spans="1:14" s="185" customFormat="1" ht="12.75" customHeight="1" thickBot="1">
      <c r="A20" s="352"/>
      <c r="B20" s="353"/>
      <c r="C20" s="354"/>
      <c r="D20" s="348"/>
      <c r="E20" s="348"/>
      <c r="F20" s="348"/>
      <c r="G20" s="348"/>
      <c r="H20" s="348"/>
      <c r="I20" s="200"/>
      <c r="K20" s="204"/>
      <c r="L20" s="204"/>
      <c r="M20" s="204"/>
      <c r="N20" s="204"/>
    </row>
    <row r="21" spans="1:14" s="185" customFormat="1" ht="12.75" customHeight="1" thickBot="1">
      <c r="A21" s="345" t="s">
        <v>1686</v>
      </c>
      <c r="B21" s="346"/>
      <c r="C21" s="347"/>
      <c r="D21" s="348"/>
      <c r="E21" s="348"/>
      <c r="F21" s="348"/>
      <c r="G21" s="348"/>
      <c r="H21" s="348"/>
      <c r="I21" s="200"/>
      <c r="K21" s="203"/>
      <c r="L21" s="204"/>
      <c r="M21" s="204"/>
      <c r="N21" s="204"/>
    </row>
    <row r="22" spans="1:14" s="185" customFormat="1" ht="12.75" customHeight="1" thickBot="1">
      <c r="A22" s="348" t="s">
        <v>1617</v>
      </c>
      <c r="B22" s="348"/>
      <c r="C22" s="348"/>
      <c r="D22" s="345" t="s">
        <v>951</v>
      </c>
      <c r="E22" s="346"/>
      <c r="F22" s="347"/>
      <c r="G22" s="345" t="s">
        <v>1688</v>
      </c>
      <c r="H22" s="347"/>
      <c r="I22" s="359"/>
      <c r="J22" s="359"/>
      <c r="K22" s="359"/>
      <c r="L22" s="204"/>
      <c r="M22" s="204"/>
      <c r="N22" s="204"/>
    </row>
    <row r="23" spans="1:14" s="185" customFormat="1" ht="12.75" customHeight="1" thickBot="1">
      <c r="A23" s="348"/>
      <c r="B23" s="348"/>
      <c r="C23" s="348"/>
      <c r="D23" s="345" t="s">
        <v>1689</v>
      </c>
      <c r="E23" s="346"/>
      <c r="F23" s="347"/>
      <c r="G23" s="345" t="s">
        <v>1690</v>
      </c>
      <c r="H23" s="347"/>
      <c r="I23" s="359"/>
      <c r="J23" s="359"/>
      <c r="K23" s="359"/>
      <c r="L23" s="204"/>
      <c r="M23" s="204"/>
      <c r="N23" s="204"/>
    </row>
    <row r="24" spans="1:14" s="185" customFormat="1" ht="12.75" customHeight="1" thickBot="1">
      <c r="A24" s="348"/>
      <c r="B24" s="348"/>
      <c r="C24" s="348"/>
      <c r="D24" s="345"/>
      <c r="E24" s="346"/>
      <c r="F24" s="347"/>
      <c r="G24" s="345"/>
      <c r="H24" s="347"/>
      <c r="I24" s="359"/>
      <c r="J24" s="359"/>
      <c r="K24" s="359"/>
      <c r="L24" s="204"/>
      <c r="M24" s="204"/>
      <c r="N24" s="204"/>
    </row>
    <row r="25" spans="1:14" s="185" customFormat="1" ht="15" customHeight="1" hidden="1">
      <c r="A25" s="273"/>
      <c r="B25" s="273"/>
      <c r="C25" s="273"/>
      <c r="D25" s="273"/>
      <c r="E25" s="273"/>
      <c r="F25" s="273"/>
      <c r="G25" s="273"/>
      <c r="H25" s="273"/>
      <c r="I25" s="205"/>
      <c r="J25" s="205"/>
      <c r="K25" s="205"/>
      <c r="L25" s="204"/>
      <c r="M25" s="204"/>
      <c r="N25" s="204"/>
    </row>
    <row r="26" spans="1:15" ht="18.75" customHeight="1" thickBot="1">
      <c r="A26" s="200"/>
      <c r="B26" s="200"/>
      <c r="C26" s="200"/>
      <c r="D26" s="360"/>
      <c r="E26" s="360"/>
      <c r="F26" s="360"/>
      <c r="G26" s="360"/>
      <c r="H26" s="360"/>
      <c r="I26" s="360"/>
      <c r="J26" s="360"/>
      <c r="K26" s="360"/>
      <c r="L26" s="360"/>
      <c r="M26" s="360"/>
      <c r="N26" s="206"/>
      <c r="O26" s="195"/>
    </row>
    <row r="27" spans="1:13" ht="24.75" customHeight="1" thickBot="1">
      <c r="A27" s="380" t="s">
        <v>1034</v>
      </c>
      <c r="B27" s="381"/>
      <c r="C27" s="382"/>
      <c r="D27" s="388" t="s">
        <v>605</v>
      </c>
      <c r="E27" s="389"/>
      <c r="F27" s="389"/>
      <c r="G27" s="389"/>
      <c r="H27" s="389"/>
      <c r="I27" s="389"/>
      <c r="J27" s="389"/>
      <c r="K27" s="390"/>
      <c r="M27" s="195"/>
    </row>
    <row r="28" spans="1:11" ht="17.25" customHeight="1" thickBot="1">
      <c r="A28" s="383" t="s">
        <v>1598</v>
      </c>
      <c r="B28" s="381"/>
      <c r="C28" s="382"/>
      <c r="D28" s="384" t="s">
        <v>318</v>
      </c>
      <c r="E28" s="384"/>
      <c r="F28" s="384"/>
      <c r="G28" s="384"/>
      <c r="H28" s="384"/>
      <c r="I28" s="384"/>
      <c r="J28" s="384"/>
      <c r="K28" s="385"/>
    </row>
    <row r="29" spans="1:11" ht="13.5" thickBot="1">
      <c r="A29" s="183"/>
      <c r="B29" s="184"/>
      <c r="C29" s="184"/>
      <c r="D29" s="386"/>
      <c r="E29" s="386"/>
      <c r="F29" s="386"/>
      <c r="G29" s="386"/>
      <c r="H29" s="386"/>
      <c r="I29" s="386"/>
      <c r="J29" s="386"/>
      <c r="K29" s="387"/>
    </row>
    <row r="30" spans="1:11" ht="13.5" thickBot="1">
      <c r="A30" s="391" t="s">
        <v>952</v>
      </c>
      <c r="B30" s="392"/>
      <c r="C30" s="392"/>
      <c r="D30" s="392"/>
      <c r="E30" s="393"/>
      <c r="F30" s="391" t="s">
        <v>953</v>
      </c>
      <c r="G30" s="392"/>
      <c r="H30" s="392"/>
      <c r="I30" s="392"/>
      <c r="J30" s="392"/>
      <c r="K30" s="393"/>
    </row>
    <row r="31" spans="1:11" s="207" customFormat="1" ht="9" thickBot="1">
      <c r="A31" s="377">
        <v>1</v>
      </c>
      <c r="B31" s="378"/>
      <c r="C31" s="378"/>
      <c r="D31" s="378"/>
      <c r="E31" s="379"/>
      <c r="F31" s="377">
        <v>2</v>
      </c>
      <c r="G31" s="378"/>
      <c r="H31" s="378"/>
      <c r="I31" s="378"/>
      <c r="J31" s="378"/>
      <c r="K31" s="379"/>
    </row>
    <row r="32" spans="1:11" ht="13.5" thickBot="1">
      <c r="A32" s="396"/>
      <c r="B32" s="396"/>
      <c r="C32" s="396"/>
      <c r="D32" s="396"/>
      <c r="E32" s="396"/>
      <c r="F32" s="396"/>
      <c r="G32" s="396"/>
      <c r="H32" s="391"/>
      <c r="I32" s="392"/>
      <c r="J32" s="392"/>
      <c r="K32" s="393"/>
    </row>
    <row r="33" spans="1:11" ht="13.5" thickBot="1">
      <c r="A33" s="185"/>
      <c r="B33" s="185"/>
      <c r="C33" s="185"/>
      <c r="D33" s="185"/>
      <c r="E33" s="185"/>
      <c r="F33" s="185"/>
      <c r="G33" s="185"/>
      <c r="H33" s="185"/>
      <c r="I33" s="185"/>
      <c r="J33" s="185"/>
      <c r="K33" s="185"/>
    </row>
    <row r="34" spans="1:11" ht="16.5" customHeight="1" thickBot="1">
      <c r="A34" s="383" t="s">
        <v>1599</v>
      </c>
      <c r="B34" s="381"/>
      <c r="C34" s="382"/>
      <c r="D34" s="397" t="s">
        <v>319</v>
      </c>
      <c r="E34" s="398"/>
      <c r="F34" s="398"/>
      <c r="G34" s="398"/>
      <c r="H34" s="398"/>
      <c r="I34" s="398"/>
      <c r="J34" s="398"/>
      <c r="K34" s="399"/>
    </row>
    <row r="35" spans="1:14" ht="13.5" thickBot="1">
      <c r="A35" s="208"/>
      <c r="B35" s="186"/>
      <c r="C35" s="186"/>
      <c r="D35" s="187"/>
      <c r="E35" s="187"/>
      <c r="F35" s="187"/>
      <c r="G35" s="187"/>
      <c r="H35" s="187"/>
      <c r="I35" s="187"/>
      <c r="J35" s="187"/>
      <c r="K35" s="188"/>
      <c r="L35" s="92" t="s">
        <v>1151</v>
      </c>
      <c r="M35" s="93"/>
      <c r="N35" s="182">
        <f ca="1">TODAY()</f>
        <v>41185</v>
      </c>
    </row>
    <row r="36" spans="1:14" ht="16.5" customHeight="1" thickBot="1">
      <c r="A36" s="383" t="s">
        <v>954</v>
      </c>
      <c r="B36" s="394"/>
      <c r="C36" s="395"/>
      <c r="D36" s="397" t="s">
        <v>320</v>
      </c>
      <c r="E36" s="398"/>
      <c r="F36" s="398"/>
      <c r="G36" s="398"/>
      <c r="H36" s="398"/>
      <c r="I36" s="398"/>
      <c r="J36" s="398"/>
      <c r="K36" s="399"/>
      <c r="L36" s="92" t="s">
        <v>1152</v>
      </c>
      <c r="N36" s="89">
        <f>IF(D27=0," ",VLOOKUP(D27,Коды_судов,2,0))</f>
        <v>155</v>
      </c>
    </row>
  </sheetData>
  <sheetProtection password="EC45" sheet="1" objects="1" scenarios="1"/>
  <mergeCells count="53">
    <mergeCell ref="A34:C34"/>
    <mergeCell ref="A36:C36"/>
    <mergeCell ref="A32:C32"/>
    <mergeCell ref="D32:E32"/>
    <mergeCell ref="D34:K34"/>
    <mergeCell ref="D36:K36"/>
    <mergeCell ref="F32:G32"/>
    <mergeCell ref="H32:K32"/>
    <mergeCell ref="A31:E31"/>
    <mergeCell ref="F31:K31"/>
    <mergeCell ref="A27:C27"/>
    <mergeCell ref="A28:C28"/>
    <mergeCell ref="D28:K28"/>
    <mergeCell ref="D29:K29"/>
    <mergeCell ref="D27:K27"/>
    <mergeCell ref="A30:E30"/>
    <mergeCell ref="F30:K30"/>
    <mergeCell ref="D11:F12"/>
    <mergeCell ref="G11:H13"/>
    <mergeCell ref="A12:C12"/>
    <mergeCell ref="A13:C13"/>
    <mergeCell ref="D13:F13"/>
    <mergeCell ref="A11:C11"/>
    <mergeCell ref="I22:K24"/>
    <mergeCell ref="D26:M26"/>
    <mergeCell ref="A16:C16"/>
    <mergeCell ref="A14:C14"/>
    <mergeCell ref="A15:C15"/>
    <mergeCell ref="G22:H22"/>
    <mergeCell ref="K17:M17"/>
    <mergeCell ref="K11:N16"/>
    <mergeCell ref="D14:F16"/>
    <mergeCell ref="G14:H16"/>
    <mergeCell ref="D2:L2"/>
    <mergeCell ref="D4:L5"/>
    <mergeCell ref="M6:N6"/>
    <mergeCell ref="K10:N10"/>
    <mergeCell ref="G10:H10"/>
    <mergeCell ref="A10:F10"/>
    <mergeCell ref="A9:C9"/>
    <mergeCell ref="D9:F9"/>
    <mergeCell ref="G9:H9"/>
    <mergeCell ref="K9:N9"/>
    <mergeCell ref="D23:F24"/>
    <mergeCell ref="G23:H24"/>
    <mergeCell ref="A17:F17"/>
    <mergeCell ref="G17:H17"/>
    <mergeCell ref="A18:C20"/>
    <mergeCell ref="D18:F21"/>
    <mergeCell ref="G18:H21"/>
    <mergeCell ref="A21:C21"/>
    <mergeCell ref="A22:C24"/>
    <mergeCell ref="D22:F22"/>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7:K27">
      <formula1>Наим_УСД</formula1>
    </dataValidation>
  </dataValidations>
  <printOptions/>
  <pageMargins left="0.7874015748031497" right="0.7874015748031497" top="0.7874015748031497" bottom="0.7874015748031497" header="0.7874015748031497" footer="0.7874015748031497"/>
  <pageSetup fitToHeight="1" fitToWidth="1" horizontalDpi="600" verticalDpi="600" orientation="landscape" paperSize="9" scale="94" r:id="rId2"/>
  <legacyDrawing r:id="rId1"/>
</worksheet>
</file>

<file path=xl/worksheets/sheet2.xml><?xml version="1.0" encoding="utf-8"?>
<worksheet xmlns="http://schemas.openxmlformats.org/spreadsheetml/2006/main" xmlns:r="http://schemas.openxmlformats.org/officeDocument/2006/relationships">
  <sheetPr codeName="Sheet2">
    <tabColor indexed="26"/>
    <pageSetUpPr fitToPage="1"/>
  </sheetPr>
  <dimension ref="A1:AR68"/>
  <sheetViews>
    <sheetView showGridLines="0" zoomScale="75" zoomScaleNormal="75" zoomScalePageLayoutView="0" workbookViewId="0" topLeftCell="A1">
      <pane xSplit="5" ySplit="9" topLeftCell="H10" activePane="bottomRight" state="frozen"/>
      <selection pane="topLeft" activeCell="A1" sqref="A1"/>
      <selection pane="topRight" activeCell="F1" sqref="F1"/>
      <selection pane="bottomLeft" activeCell="A10" sqref="A10"/>
      <selection pane="bottomRight" activeCell="J48" sqref="J48"/>
    </sheetView>
  </sheetViews>
  <sheetFormatPr defaultColWidth="9.140625" defaultRowHeight="12.75"/>
  <cols>
    <col min="1" max="1" width="15.57421875" style="221" customWidth="1"/>
    <col min="2" max="2" width="5.140625" style="250" customWidth="1"/>
    <col min="3" max="3" width="88.140625" style="248" customWidth="1"/>
    <col min="4" max="4" width="16.421875" style="223" customWidth="1"/>
    <col min="5" max="5" width="6.7109375" style="289" customWidth="1"/>
    <col min="6" max="6" width="16.28125" style="221" customWidth="1"/>
    <col min="7" max="7" width="21.7109375" style="221" customWidth="1"/>
    <col min="8" max="8" width="17.140625" style="221" customWidth="1"/>
    <col min="9" max="9" width="16.421875" style="221" customWidth="1"/>
    <col min="10" max="10" width="17.8515625" style="221" customWidth="1"/>
    <col min="11" max="11" width="19.8515625" style="221" customWidth="1"/>
    <col min="12" max="12" width="18.28125" style="221" customWidth="1"/>
    <col min="13" max="14" width="17.421875" style="221" customWidth="1"/>
    <col min="15" max="15" width="19.7109375" style="221" customWidth="1"/>
    <col min="16" max="16" width="22.57421875" style="221" customWidth="1"/>
    <col min="17" max="17" width="15.57421875" style="221" customWidth="1"/>
    <col min="18" max="18" width="13.7109375" style="221" customWidth="1"/>
    <col min="19" max="19" width="16.57421875" style="221" customWidth="1"/>
    <col min="20" max="20" width="13.7109375" style="221" customWidth="1"/>
    <col min="21" max="21" width="14.57421875" style="221" customWidth="1"/>
    <col min="22" max="22" width="19.57421875" style="221" customWidth="1"/>
    <col min="23" max="23" width="16.00390625" style="221" customWidth="1"/>
    <col min="24" max="24" width="15.28125" style="221" customWidth="1"/>
    <col min="25" max="25" width="16.00390625" style="221" customWidth="1"/>
    <col min="26" max="26" width="17.7109375" style="221" customWidth="1"/>
    <col min="27" max="27" width="15.28125" style="221" customWidth="1"/>
    <col min="28" max="28" width="15.7109375" style="221" customWidth="1"/>
    <col min="29" max="29" width="16.421875" style="221" customWidth="1"/>
    <col min="30" max="16384" width="9.140625" style="221" customWidth="1"/>
  </cols>
  <sheetData>
    <row r="1" spans="2:3" ht="9" customHeight="1">
      <c r="B1" s="221"/>
      <c r="C1" s="222"/>
    </row>
    <row r="2" spans="1:21" ht="21" customHeight="1">
      <c r="A2" s="301" t="s">
        <v>959</v>
      </c>
      <c r="B2" s="225"/>
      <c r="C2" s="225"/>
      <c r="D2" s="226"/>
      <c r="E2" s="290"/>
      <c r="F2" s="227"/>
      <c r="G2" s="227"/>
      <c r="H2" s="400" t="str">
        <f>IF('Титул ф.1'!D27=0," ",'Титул ф.1'!D27)</f>
        <v>Ульяновский областной суд </v>
      </c>
      <c r="I2" s="401"/>
      <c r="J2" s="401"/>
      <c r="K2" s="401"/>
      <c r="L2" s="401"/>
      <c r="M2" s="401"/>
      <c r="N2" s="401"/>
      <c r="O2" s="402"/>
      <c r="P2" s="227"/>
      <c r="Q2" s="227"/>
      <c r="R2" s="227"/>
      <c r="S2" s="227"/>
      <c r="T2" s="228"/>
      <c r="U2" s="229"/>
    </row>
    <row r="3" spans="1:21" ht="41.25" customHeight="1">
      <c r="A3" s="406" t="s">
        <v>1633</v>
      </c>
      <c r="B3" s="406"/>
      <c r="C3" s="406"/>
      <c r="D3" s="406"/>
      <c r="E3" s="406"/>
      <c r="F3" s="406"/>
      <c r="I3" s="230"/>
      <c r="J3" s="296" t="s">
        <v>1634</v>
      </c>
      <c r="K3" s="297"/>
      <c r="L3" s="298" t="s">
        <v>1391</v>
      </c>
      <c r="M3" s="231"/>
      <c r="N3" s="232"/>
      <c r="O3" s="233"/>
      <c r="P3" s="227"/>
      <c r="Q3" s="234"/>
      <c r="R3" s="235"/>
      <c r="S3" s="235"/>
      <c r="T3" s="236"/>
      <c r="U3" s="227"/>
    </row>
    <row r="4" spans="2:21" ht="23.25" customHeight="1">
      <c r="B4" s="237"/>
      <c r="C4" s="238"/>
      <c r="F4" s="239"/>
      <c r="I4" s="230"/>
      <c r="J4" s="299" t="s">
        <v>1635</v>
      </c>
      <c r="K4" s="300"/>
      <c r="L4" s="298" t="s">
        <v>1391</v>
      </c>
      <c r="M4" s="231"/>
      <c r="N4" s="231"/>
      <c r="O4" s="233"/>
      <c r="P4" s="227"/>
      <c r="Q4" s="234"/>
      <c r="R4" s="235"/>
      <c r="S4" s="235"/>
      <c r="T4" s="236"/>
      <c r="U4" s="227"/>
    </row>
    <row r="5" spans="1:23" ht="22.5" customHeight="1">
      <c r="A5" s="423" t="s">
        <v>1492</v>
      </c>
      <c r="B5" s="423"/>
      <c r="C5" s="423"/>
      <c r="D5" s="423"/>
      <c r="E5" s="423"/>
      <c r="F5" s="423"/>
      <c r="G5" s="423"/>
      <c r="H5" s="423"/>
      <c r="I5" s="423"/>
      <c r="J5" s="423"/>
      <c r="K5" s="423"/>
      <c r="L5" s="423"/>
      <c r="M5" s="423"/>
      <c r="N5" s="423"/>
      <c r="O5" s="423"/>
      <c r="P5" s="423"/>
      <c r="Q5" s="423"/>
      <c r="R5" s="423"/>
      <c r="S5" s="423"/>
      <c r="T5" s="423"/>
      <c r="U5" s="423"/>
      <c r="V5" s="423"/>
      <c r="W5" s="240"/>
    </row>
    <row r="6" spans="1:29" s="242" customFormat="1" ht="34.5" customHeight="1">
      <c r="A6" s="424" t="s">
        <v>1647</v>
      </c>
      <c r="B6" s="424"/>
      <c r="C6" s="424"/>
      <c r="D6" s="407" t="s">
        <v>1067</v>
      </c>
      <c r="E6" s="425" t="s">
        <v>1648</v>
      </c>
      <c r="F6" s="409" t="s">
        <v>414</v>
      </c>
      <c r="G6" s="408" t="s">
        <v>415</v>
      </c>
      <c r="H6" s="407" t="s">
        <v>1114</v>
      </c>
      <c r="I6" s="407"/>
      <c r="J6" s="407"/>
      <c r="K6" s="407" t="s">
        <v>1115</v>
      </c>
      <c r="L6" s="407"/>
      <c r="M6" s="408" t="s">
        <v>416</v>
      </c>
      <c r="N6" s="409" t="s">
        <v>417</v>
      </c>
      <c r="O6" s="409" t="s">
        <v>1485</v>
      </c>
      <c r="P6" s="420" t="s">
        <v>1486</v>
      </c>
      <c r="Q6" s="417" t="s">
        <v>1116</v>
      </c>
      <c r="R6" s="418"/>
      <c r="S6" s="418"/>
      <c r="T6" s="418"/>
      <c r="U6" s="418"/>
      <c r="V6" s="419"/>
      <c r="W6" s="409" t="s">
        <v>1487</v>
      </c>
      <c r="X6" s="411" t="s">
        <v>1488</v>
      </c>
      <c r="Y6" s="412"/>
      <c r="Z6" s="412"/>
      <c r="AA6" s="412"/>
      <c r="AB6" s="412"/>
      <c r="AC6" s="413"/>
    </row>
    <row r="7" spans="1:29" s="242" customFormat="1" ht="82.5" customHeight="1">
      <c r="A7" s="424"/>
      <c r="B7" s="424"/>
      <c r="C7" s="424"/>
      <c r="D7" s="407"/>
      <c r="E7" s="425"/>
      <c r="F7" s="409"/>
      <c r="G7" s="408"/>
      <c r="H7" s="407"/>
      <c r="I7" s="407"/>
      <c r="J7" s="407"/>
      <c r="K7" s="407"/>
      <c r="L7" s="407"/>
      <c r="M7" s="408"/>
      <c r="N7" s="409"/>
      <c r="O7" s="409"/>
      <c r="P7" s="421"/>
      <c r="Q7" s="409" t="s">
        <v>1489</v>
      </c>
      <c r="R7" s="409" t="s">
        <v>1490</v>
      </c>
      <c r="S7" s="409" t="s">
        <v>44</v>
      </c>
      <c r="T7" s="409"/>
      <c r="U7" s="409" t="s">
        <v>1491</v>
      </c>
      <c r="V7" s="409" t="s">
        <v>356</v>
      </c>
      <c r="W7" s="409"/>
      <c r="X7" s="414" t="s">
        <v>426</v>
      </c>
      <c r="Y7" s="415"/>
      <c r="Z7" s="416"/>
      <c r="AA7" s="414" t="s">
        <v>427</v>
      </c>
      <c r="AB7" s="415"/>
      <c r="AC7" s="416"/>
    </row>
    <row r="8" spans="1:29" s="242" customFormat="1" ht="255" customHeight="1">
      <c r="A8" s="424"/>
      <c r="B8" s="424"/>
      <c r="C8" s="424"/>
      <c r="D8" s="407"/>
      <c r="E8" s="425"/>
      <c r="F8" s="409"/>
      <c r="G8" s="408"/>
      <c r="H8" s="293" t="s">
        <v>428</v>
      </c>
      <c r="I8" s="293" t="s">
        <v>429</v>
      </c>
      <c r="J8" s="293" t="s">
        <v>430</v>
      </c>
      <c r="K8" s="293" t="s">
        <v>431</v>
      </c>
      <c r="L8" s="293" t="s">
        <v>432</v>
      </c>
      <c r="M8" s="408"/>
      <c r="N8" s="409"/>
      <c r="O8" s="409"/>
      <c r="P8" s="422"/>
      <c r="Q8" s="409"/>
      <c r="R8" s="409"/>
      <c r="S8" s="293" t="s">
        <v>433</v>
      </c>
      <c r="T8" s="293" t="s">
        <v>434</v>
      </c>
      <c r="U8" s="409"/>
      <c r="V8" s="409"/>
      <c r="W8" s="409"/>
      <c r="X8" s="294" t="s">
        <v>1496</v>
      </c>
      <c r="Y8" s="294" t="s">
        <v>435</v>
      </c>
      <c r="Z8" s="294" t="s">
        <v>436</v>
      </c>
      <c r="AA8" s="295" t="s">
        <v>1496</v>
      </c>
      <c r="AB8" s="295" t="s">
        <v>435</v>
      </c>
      <c r="AC8" s="295" t="s">
        <v>436</v>
      </c>
    </row>
    <row r="9" spans="1:29" s="224" customFormat="1" ht="15.75" customHeight="1">
      <c r="A9" s="426" t="s">
        <v>1649</v>
      </c>
      <c r="B9" s="426"/>
      <c r="C9" s="426"/>
      <c r="D9" s="241" t="s">
        <v>1650</v>
      </c>
      <c r="E9" s="291"/>
      <c r="F9" s="241">
        <v>1</v>
      </c>
      <c r="G9" s="241">
        <v>2</v>
      </c>
      <c r="H9" s="241">
        <v>3</v>
      </c>
      <c r="I9" s="241">
        <v>4</v>
      </c>
      <c r="J9" s="241">
        <v>5</v>
      </c>
      <c r="K9" s="241">
        <v>6</v>
      </c>
      <c r="L9" s="241">
        <v>7</v>
      </c>
      <c r="M9" s="241">
        <v>8</v>
      </c>
      <c r="N9" s="241">
        <v>9</v>
      </c>
      <c r="O9" s="241">
        <v>10</v>
      </c>
      <c r="P9" s="241">
        <v>11</v>
      </c>
      <c r="Q9" s="241">
        <v>12</v>
      </c>
      <c r="R9" s="241">
        <v>13</v>
      </c>
      <c r="S9" s="241">
        <v>14</v>
      </c>
      <c r="T9" s="241">
        <v>15</v>
      </c>
      <c r="U9" s="241">
        <v>16</v>
      </c>
      <c r="V9" s="241">
        <v>17</v>
      </c>
      <c r="W9" s="241">
        <v>18</v>
      </c>
      <c r="X9" s="243">
        <v>19</v>
      </c>
      <c r="Y9" s="243">
        <v>20</v>
      </c>
      <c r="Z9" s="243">
        <v>21</v>
      </c>
      <c r="AA9" s="243">
        <v>22</v>
      </c>
      <c r="AB9" s="243">
        <v>23</v>
      </c>
      <c r="AC9" s="243">
        <v>24</v>
      </c>
    </row>
    <row r="10" spans="1:29" ht="30.75" customHeight="1">
      <c r="A10" s="410" t="s">
        <v>1651</v>
      </c>
      <c r="B10" s="410"/>
      <c r="C10" s="410"/>
      <c r="D10" s="245">
        <v>105</v>
      </c>
      <c r="E10" s="292">
        <v>1</v>
      </c>
      <c r="F10" s="215">
        <v>1</v>
      </c>
      <c r="G10" s="215">
        <v>10</v>
      </c>
      <c r="H10" s="215">
        <v>3</v>
      </c>
      <c r="I10" s="215"/>
      <c r="J10" s="215">
        <v>3</v>
      </c>
      <c r="K10" s="215">
        <v>4</v>
      </c>
      <c r="L10" s="215"/>
      <c r="M10" s="215">
        <v>10</v>
      </c>
      <c r="N10" s="215"/>
      <c r="O10" s="215">
        <v>1</v>
      </c>
      <c r="P10" s="257">
        <v>20</v>
      </c>
      <c r="Q10" s="215">
        <v>8</v>
      </c>
      <c r="R10" s="215"/>
      <c r="S10" s="215"/>
      <c r="T10" s="215"/>
      <c r="U10" s="215">
        <v>3</v>
      </c>
      <c r="V10" s="215">
        <v>10</v>
      </c>
      <c r="W10" s="215">
        <v>3</v>
      </c>
      <c r="X10" s="215"/>
      <c r="Y10" s="215"/>
      <c r="Z10" s="281"/>
      <c r="AA10" s="281"/>
      <c r="AB10" s="281"/>
      <c r="AC10" s="281"/>
    </row>
    <row r="11" spans="1:29" ht="31.5" customHeight="1">
      <c r="A11" s="410" t="s">
        <v>37</v>
      </c>
      <c r="B11" s="410"/>
      <c r="C11" s="410"/>
      <c r="D11" s="245" t="s">
        <v>38</v>
      </c>
      <c r="E11" s="292">
        <v>2</v>
      </c>
      <c r="F11" s="215"/>
      <c r="G11" s="215"/>
      <c r="H11" s="215"/>
      <c r="I11" s="215"/>
      <c r="J11" s="215"/>
      <c r="K11" s="215"/>
      <c r="L11" s="215"/>
      <c r="M11" s="215"/>
      <c r="N11" s="215"/>
      <c r="O11" s="215"/>
      <c r="P11" s="215"/>
      <c r="Q11" s="215"/>
      <c r="R11" s="215"/>
      <c r="S11" s="215"/>
      <c r="T11" s="215"/>
      <c r="U11" s="215"/>
      <c r="V11" s="215"/>
      <c r="W11" s="215"/>
      <c r="X11" s="215"/>
      <c r="Y11" s="215"/>
      <c r="Z11" s="281"/>
      <c r="AA11" s="281"/>
      <c r="AB11" s="281"/>
      <c r="AC11" s="281"/>
    </row>
    <row r="12" spans="1:29" ht="51" customHeight="1">
      <c r="A12" s="410" t="s">
        <v>39</v>
      </c>
      <c r="B12" s="410"/>
      <c r="C12" s="410"/>
      <c r="D12" s="245" t="s">
        <v>40</v>
      </c>
      <c r="E12" s="292">
        <v>3</v>
      </c>
      <c r="F12" s="215"/>
      <c r="G12" s="215"/>
      <c r="H12" s="215"/>
      <c r="I12" s="215"/>
      <c r="J12" s="215"/>
      <c r="K12" s="215"/>
      <c r="L12" s="215"/>
      <c r="M12" s="215"/>
      <c r="N12" s="215"/>
      <c r="O12" s="215"/>
      <c r="P12" s="215"/>
      <c r="Q12" s="215"/>
      <c r="R12" s="215"/>
      <c r="S12" s="215"/>
      <c r="T12" s="215"/>
      <c r="U12" s="215"/>
      <c r="V12" s="215"/>
      <c r="W12" s="215"/>
      <c r="X12" s="215"/>
      <c r="Y12" s="215"/>
      <c r="Z12" s="281"/>
      <c r="AA12" s="281"/>
      <c r="AB12" s="281"/>
      <c r="AC12" s="281"/>
    </row>
    <row r="13" spans="1:29" ht="53.25" customHeight="1">
      <c r="A13" s="410" t="s">
        <v>1139</v>
      </c>
      <c r="B13" s="410"/>
      <c r="C13" s="410"/>
      <c r="D13" s="245" t="s">
        <v>43</v>
      </c>
      <c r="E13" s="292">
        <v>4</v>
      </c>
      <c r="F13" s="215"/>
      <c r="G13" s="215"/>
      <c r="H13" s="215"/>
      <c r="I13" s="215"/>
      <c r="J13" s="215"/>
      <c r="K13" s="215"/>
      <c r="L13" s="215"/>
      <c r="M13" s="215"/>
      <c r="N13" s="215"/>
      <c r="O13" s="215"/>
      <c r="P13" s="215"/>
      <c r="Q13" s="215"/>
      <c r="R13" s="215"/>
      <c r="S13" s="215"/>
      <c r="T13" s="215"/>
      <c r="U13" s="215"/>
      <c r="V13" s="215"/>
      <c r="W13" s="215"/>
      <c r="X13" s="215"/>
      <c r="Y13" s="215"/>
      <c r="Z13" s="281"/>
      <c r="AA13" s="281"/>
      <c r="AB13" s="281"/>
      <c r="AC13" s="281"/>
    </row>
    <row r="14" spans="1:29" ht="25.5">
      <c r="A14" s="410" t="s">
        <v>1140</v>
      </c>
      <c r="B14" s="410"/>
      <c r="C14" s="410"/>
      <c r="D14" s="245">
        <v>131</v>
      </c>
      <c r="E14" s="292">
        <v>5</v>
      </c>
      <c r="F14" s="215"/>
      <c r="G14" s="215">
        <v>6</v>
      </c>
      <c r="H14" s="215">
        <v>6</v>
      </c>
      <c r="I14" s="215"/>
      <c r="J14" s="215"/>
      <c r="K14" s="215"/>
      <c r="L14" s="215"/>
      <c r="M14" s="215">
        <v>6</v>
      </c>
      <c r="N14" s="215"/>
      <c r="O14" s="215"/>
      <c r="P14" s="215">
        <v>6</v>
      </c>
      <c r="Q14" s="215">
        <v>4</v>
      </c>
      <c r="R14" s="215"/>
      <c r="S14" s="215"/>
      <c r="T14" s="215"/>
      <c r="U14" s="215"/>
      <c r="V14" s="215"/>
      <c r="W14" s="215"/>
      <c r="X14" s="215"/>
      <c r="Y14" s="215"/>
      <c r="Z14" s="281"/>
      <c r="AA14" s="281"/>
      <c r="AB14" s="281"/>
      <c r="AC14" s="281"/>
    </row>
    <row r="15" spans="1:29" ht="50.25" customHeight="1">
      <c r="A15" s="410" t="s">
        <v>1141</v>
      </c>
      <c r="B15" s="410"/>
      <c r="C15" s="410"/>
      <c r="D15" s="245" t="s">
        <v>1142</v>
      </c>
      <c r="E15" s="292">
        <v>6</v>
      </c>
      <c r="F15" s="215"/>
      <c r="G15" s="215"/>
      <c r="H15" s="215"/>
      <c r="I15" s="215"/>
      <c r="J15" s="215"/>
      <c r="K15" s="215"/>
      <c r="L15" s="215"/>
      <c r="M15" s="215"/>
      <c r="N15" s="215"/>
      <c r="O15" s="215"/>
      <c r="P15" s="215"/>
      <c r="Q15" s="215">
        <v>2</v>
      </c>
      <c r="R15" s="215"/>
      <c r="S15" s="215"/>
      <c r="T15" s="215"/>
      <c r="U15" s="215"/>
      <c r="V15" s="215"/>
      <c r="W15" s="215"/>
      <c r="X15" s="215"/>
      <c r="Y15" s="215"/>
      <c r="Z15" s="281"/>
      <c r="AA15" s="281"/>
      <c r="AB15" s="281"/>
      <c r="AC15" s="281"/>
    </row>
    <row r="16" spans="1:29" ht="25.5">
      <c r="A16" s="410" t="s">
        <v>1143</v>
      </c>
      <c r="B16" s="410"/>
      <c r="C16" s="410"/>
      <c r="D16" s="245">
        <v>158</v>
      </c>
      <c r="E16" s="292">
        <v>7</v>
      </c>
      <c r="F16" s="215"/>
      <c r="G16" s="215"/>
      <c r="H16" s="215"/>
      <c r="I16" s="215"/>
      <c r="J16" s="215"/>
      <c r="K16" s="215"/>
      <c r="L16" s="215"/>
      <c r="M16" s="215"/>
      <c r="N16" s="215"/>
      <c r="O16" s="215"/>
      <c r="P16" s="215"/>
      <c r="Q16" s="215"/>
      <c r="R16" s="215"/>
      <c r="S16" s="215"/>
      <c r="T16" s="215"/>
      <c r="U16" s="215"/>
      <c r="V16" s="215"/>
      <c r="W16" s="215"/>
      <c r="X16" s="215"/>
      <c r="Y16" s="215"/>
      <c r="Z16" s="281"/>
      <c r="AA16" s="281"/>
      <c r="AB16" s="281"/>
      <c r="AC16" s="281"/>
    </row>
    <row r="17" spans="1:29" ht="25.5">
      <c r="A17" s="410" t="s">
        <v>1417</v>
      </c>
      <c r="B17" s="410"/>
      <c r="C17" s="410"/>
      <c r="D17" s="245">
        <v>159</v>
      </c>
      <c r="E17" s="292">
        <v>8</v>
      </c>
      <c r="F17" s="215"/>
      <c r="G17" s="215"/>
      <c r="H17" s="215"/>
      <c r="I17" s="215"/>
      <c r="J17" s="215"/>
      <c r="K17" s="215"/>
      <c r="L17" s="215"/>
      <c r="M17" s="215"/>
      <c r="N17" s="215"/>
      <c r="O17" s="215"/>
      <c r="P17" s="215"/>
      <c r="Q17" s="215"/>
      <c r="R17" s="215"/>
      <c r="S17" s="215"/>
      <c r="T17" s="215"/>
      <c r="U17" s="215"/>
      <c r="V17" s="215"/>
      <c r="W17" s="215"/>
      <c r="X17" s="215"/>
      <c r="Y17" s="215"/>
      <c r="Z17" s="281"/>
      <c r="AA17" s="281"/>
      <c r="AB17" s="281"/>
      <c r="AC17" s="281"/>
    </row>
    <row r="18" spans="1:29" ht="25.5">
      <c r="A18" s="410" t="s">
        <v>1418</v>
      </c>
      <c r="B18" s="410"/>
      <c r="C18" s="410"/>
      <c r="D18" s="245">
        <v>160</v>
      </c>
      <c r="E18" s="292">
        <v>9</v>
      </c>
      <c r="F18" s="215"/>
      <c r="G18" s="215"/>
      <c r="H18" s="215"/>
      <c r="I18" s="215"/>
      <c r="J18" s="215"/>
      <c r="K18" s="215"/>
      <c r="L18" s="215"/>
      <c r="M18" s="215"/>
      <c r="N18" s="215"/>
      <c r="O18" s="215"/>
      <c r="P18" s="215"/>
      <c r="Q18" s="215"/>
      <c r="R18" s="215"/>
      <c r="S18" s="215"/>
      <c r="T18" s="215"/>
      <c r="U18" s="215"/>
      <c r="V18" s="215"/>
      <c r="W18" s="215"/>
      <c r="X18" s="215"/>
      <c r="Y18" s="215"/>
      <c r="Z18" s="281"/>
      <c r="AA18" s="281"/>
      <c r="AB18" s="281"/>
      <c r="AC18" s="281"/>
    </row>
    <row r="19" spans="1:29" ht="25.5" customHeight="1">
      <c r="A19" s="403" t="s">
        <v>1144</v>
      </c>
      <c r="B19" s="404"/>
      <c r="C19" s="405"/>
      <c r="D19" s="245">
        <v>161</v>
      </c>
      <c r="E19" s="292">
        <v>10</v>
      </c>
      <c r="F19" s="215"/>
      <c r="G19" s="215"/>
      <c r="H19" s="215"/>
      <c r="I19" s="215"/>
      <c r="J19" s="215"/>
      <c r="K19" s="215"/>
      <c r="L19" s="215"/>
      <c r="M19" s="215"/>
      <c r="N19" s="215"/>
      <c r="O19" s="215"/>
      <c r="P19" s="215"/>
      <c r="Q19" s="215"/>
      <c r="R19" s="215"/>
      <c r="S19" s="215"/>
      <c r="T19" s="215"/>
      <c r="U19" s="215"/>
      <c r="V19" s="215"/>
      <c r="W19" s="215"/>
      <c r="X19" s="215"/>
      <c r="Y19" s="215"/>
      <c r="Z19" s="281"/>
      <c r="AA19" s="281"/>
      <c r="AB19" s="281"/>
      <c r="AC19" s="281"/>
    </row>
    <row r="20" spans="1:29" ht="25.5" customHeight="1">
      <c r="A20" s="403" t="s">
        <v>1145</v>
      </c>
      <c r="B20" s="404"/>
      <c r="C20" s="405"/>
      <c r="D20" s="245">
        <v>162</v>
      </c>
      <c r="E20" s="292">
        <v>11</v>
      </c>
      <c r="F20" s="215"/>
      <c r="G20" s="215"/>
      <c r="H20" s="215"/>
      <c r="I20" s="215"/>
      <c r="J20" s="215"/>
      <c r="K20" s="215"/>
      <c r="L20" s="215"/>
      <c r="M20" s="215"/>
      <c r="N20" s="215"/>
      <c r="O20" s="215"/>
      <c r="P20" s="215">
        <v>1</v>
      </c>
      <c r="Q20" s="215"/>
      <c r="R20" s="215"/>
      <c r="S20" s="215"/>
      <c r="T20" s="215"/>
      <c r="U20" s="215"/>
      <c r="V20" s="215"/>
      <c r="W20" s="215"/>
      <c r="X20" s="215"/>
      <c r="Y20" s="215"/>
      <c r="Z20" s="281"/>
      <c r="AA20" s="281"/>
      <c r="AB20" s="281"/>
      <c r="AC20" s="281"/>
    </row>
    <row r="21" spans="1:29" ht="25.5">
      <c r="A21" s="410" t="s">
        <v>1146</v>
      </c>
      <c r="B21" s="410"/>
      <c r="C21" s="410"/>
      <c r="D21" s="245">
        <v>163</v>
      </c>
      <c r="E21" s="292">
        <v>12</v>
      </c>
      <c r="F21" s="215"/>
      <c r="G21" s="215"/>
      <c r="H21" s="215"/>
      <c r="I21" s="215"/>
      <c r="J21" s="215"/>
      <c r="K21" s="215"/>
      <c r="L21" s="215"/>
      <c r="M21" s="215"/>
      <c r="N21" s="215"/>
      <c r="O21" s="215"/>
      <c r="P21" s="215"/>
      <c r="Q21" s="215"/>
      <c r="R21" s="215"/>
      <c r="S21" s="215"/>
      <c r="T21" s="215"/>
      <c r="U21" s="215"/>
      <c r="V21" s="215"/>
      <c r="W21" s="215"/>
      <c r="X21" s="215"/>
      <c r="Y21" s="215"/>
      <c r="Z21" s="281"/>
      <c r="AA21" s="281"/>
      <c r="AB21" s="281"/>
      <c r="AC21" s="281"/>
    </row>
    <row r="22" spans="1:29" ht="48" customHeight="1">
      <c r="A22" s="410" t="s">
        <v>1419</v>
      </c>
      <c r="B22" s="410"/>
      <c r="C22" s="410"/>
      <c r="D22" s="245">
        <v>166</v>
      </c>
      <c r="E22" s="292">
        <v>13</v>
      </c>
      <c r="F22" s="215"/>
      <c r="G22" s="215"/>
      <c r="H22" s="215"/>
      <c r="I22" s="215"/>
      <c r="J22" s="215"/>
      <c r="K22" s="215"/>
      <c r="L22" s="215"/>
      <c r="M22" s="215"/>
      <c r="N22" s="215"/>
      <c r="O22" s="215"/>
      <c r="P22" s="215"/>
      <c r="Q22" s="215"/>
      <c r="R22" s="215"/>
      <c r="S22" s="215"/>
      <c r="T22" s="215"/>
      <c r="U22" s="215"/>
      <c r="V22" s="215"/>
      <c r="W22" s="215"/>
      <c r="X22" s="215"/>
      <c r="Y22" s="215"/>
      <c r="Z22" s="281"/>
      <c r="AA22" s="281"/>
      <c r="AB22" s="281"/>
      <c r="AC22" s="281"/>
    </row>
    <row r="23" spans="1:29" ht="25.5">
      <c r="A23" s="410" t="s">
        <v>1420</v>
      </c>
      <c r="B23" s="410"/>
      <c r="C23" s="410"/>
      <c r="D23" s="245" t="s">
        <v>1421</v>
      </c>
      <c r="E23" s="292">
        <v>14</v>
      </c>
      <c r="F23" s="215"/>
      <c r="G23" s="215"/>
      <c r="H23" s="215"/>
      <c r="I23" s="215"/>
      <c r="J23" s="215"/>
      <c r="K23" s="215"/>
      <c r="L23" s="215"/>
      <c r="M23" s="215"/>
      <c r="N23" s="215"/>
      <c r="O23" s="215"/>
      <c r="P23" s="215"/>
      <c r="Q23" s="215"/>
      <c r="R23" s="215"/>
      <c r="S23" s="215"/>
      <c r="T23" s="215"/>
      <c r="U23" s="215"/>
      <c r="V23" s="215"/>
      <c r="W23" s="215"/>
      <c r="X23" s="215"/>
      <c r="Y23" s="215"/>
      <c r="Z23" s="281"/>
      <c r="AA23" s="281"/>
      <c r="AB23" s="281"/>
      <c r="AC23" s="281"/>
    </row>
    <row r="24" spans="1:29" ht="25.5">
      <c r="A24" s="403" t="s">
        <v>437</v>
      </c>
      <c r="B24" s="404"/>
      <c r="C24" s="405"/>
      <c r="D24" s="245">
        <v>204</v>
      </c>
      <c r="E24" s="292">
        <v>15</v>
      </c>
      <c r="F24" s="215"/>
      <c r="G24" s="215"/>
      <c r="H24" s="215"/>
      <c r="I24" s="215"/>
      <c r="J24" s="215"/>
      <c r="K24" s="215"/>
      <c r="L24" s="215"/>
      <c r="M24" s="215"/>
      <c r="N24" s="215"/>
      <c r="O24" s="215"/>
      <c r="P24" s="215"/>
      <c r="Q24" s="215"/>
      <c r="R24" s="215"/>
      <c r="S24" s="215"/>
      <c r="T24" s="215"/>
      <c r="U24" s="215"/>
      <c r="V24" s="215"/>
      <c r="W24" s="215"/>
      <c r="X24" s="215"/>
      <c r="Y24" s="215"/>
      <c r="Z24" s="281"/>
      <c r="AA24" s="281"/>
      <c r="AB24" s="281"/>
      <c r="AC24" s="281"/>
    </row>
    <row r="25" spans="1:29" ht="24" customHeight="1">
      <c r="A25" s="403" t="s">
        <v>438</v>
      </c>
      <c r="B25" s="404"/>
      <c r="C25" s="405"/>
      <c r="D25" s="245">
        <v>205</v>
      </c>
      <c r="E25" s="292">
        <v>16</v>
      </c>
      <c r="F25" s="215"/>
      <c r="G25" s="215"/>
      <c r="H25" s="215"/>
      <c r="I25" s="215"/>
      <c r="J25" s="215"/>
      <c r="K25" s="215"/>
      <c r="L25" s="215"/>
      <c r="M25" s="215"/>
      <c r="N25" s="215"/>
      <c r="O25" s="215"/>
      <c r="P25" s="215"/>
      <c r="Q25" s="215"/>
      <c r="R25" s="215"/>
      <c r="S25" s="215"/>
      <c r="T25" s="215"/>
      <c r="U25" s="215"/>
      <c r="V25" s="215"/>
      <c r="W25" s="215"/>
      <c r="X25" s="215"/>
      <c r="Y25" s="215"/>
      <c r="Z25" s="281"/>
      <c r="AA25" s="281"/>
      <c r="AB25" s="281"/>
      <c r="AC25" s="281"/>
    </row>
    <row r="26" spans="1:29" ht="84.75" customHeight="1">
      <c r="A26" s="403" t="s">
        <v>1502</v>
      </c>
      <c r="B26" s="404"/>
      <c r="C26" s="405"/>
      <c r="D26" s="245" t="s">
        <v>1503</v>
      </c>
      <c r="E26" s="292">
        <v>17</v>
      </c>
      <c r="F26" s="215"/>
      <c r="G26" s="215"/>
      <c r="H26" s="215"/>
      <c r="I26" s="215"/>
      <c r="J26" s="215"/>
      <c r="K26" s="215"/>
      <c r="L26" s="215"/>
      <c r="M26" s="215"/>
      <c r="N26" s="215"/>
      <c r="O26" s="215"/>
      <c r="P26" s="215"/>
      <c r="Q26" s="215"/>
      <c r="R26" s="215"/>
      <c r="S26" s="215"/>
      <c r="T26" s="215"/>
      <c r="U26" s="215"/>
      <c r="V26" s="215"/>
      <c r="W26" s="215"/>
      <c r="X26" s="215"/>
      <c r="Y26" s="215"/>
      <c r="Z26" s="281"/>
      <c r="AA26" s="281"/>
      <c r="AB26" s="281"/>
      <c r="AC26" s="281"/>
    </row>
    <row r="27" spans="1:29" ht="25.5">
      <c r="A27" s="403" t="s">
        <v>1504</v>
      </c>
      <c r="B27" s="404"/>
      <c r="C27" s="405"/>
      <c r="D27" s="245">
        <v>207</v>
      </c>
      <c r="E27" s="292">
        <v>18</v>
      </c>
      <c r="F27" s="215"/>
      <c r="G27" s="215"/>
      <c r="H27" s="215"/>
      <c r="I27" s="215"/>
      <c r="J27" s="215"/>
      <c r="K27" s="215"/>
      <c r="L27" s="215"/>
      <c r="M27" s="215"/>
      <c r="N27" s="215"/>
      <c r="O27" s="215"/>
      <c r="P27" s="215"/>
      <c r="Q27" s="215"/>
      <c r="R27" s="215"/>
      <c r="S27" s="215"/>
      <c r="T27" s="215"/>
      <c r="U27" s="215"/>
      <c r="V27" s="215"/>
      <c r="W27" s="215"/>
      <c r="X27" s="215"/>
      <c r="Y27" s="215"/>
      <c r="Z27" s="281"/>
      <c r="AA27" s="281"/>
      <c r="AB27" s="281"/>
      <c r="AC27" s="281"/>
    </row>
    <row r="28" spans="1:29" ht="49.5" customHeight="1">
      <c r="A28" s="410" t="s">
        <v>1415</v>
      </c>
      <c r="B28" s="410"/>
      <c r="C28" s="410"/>
      <c r="D28" s="245" t="s">
        <v>1416</v>
      </c>
      <c r="E28" s="292">
        <v>19</v>
      </c>
      <c r="F28" s="215"/>
      <c r="G28" s="215">
        <v>2</v>
      </c>
      <c r="H28" s="215">
        <v>2</v>
      </c>
      <c r="I28" s="215"/>
      <c r="J28" s="215"/>
      <c r="K28" s="215"/>
      <c r="L28" s="215"/>
      <c r="M28" s="215">
        <v>2</v>
      </c>
      <c r="N28" s="215"/>
      <c r="O28" s="215"/>
      <c r="P28" s="215">
        <v>4</v>
      </c>
      <c r="Q28" s="215">
        <v>2</v>
      </c>
      <c r="R28" s="215"/>
      <c r="S28" s="215"/>
      <c r="T28" s="215"/>
      <c r="U28" s="215"/>
      <c r="V28" s="215"/>
      <c r="W28" s="215">
        <v>4</v>
      </c>
      <c r="X28" s="215"/>
      <c r="Y28" s="215"/>
      <c r="Z28" s="281"/>
      <c r="AA28" s="281"/>
      <c r="AB28" s="281"/>
      <c r="AC28" s="281"/>
    </row>
    <row r="29" spans="1:29" ht="25.5">
      <c r="A29" s="410" t="s">
        <v>1424</v>
      </c>
      <c r="B29" s="410"/>
      <c r="C29" s="410"/>
      <c r="D29" s="245">
        <v>213</v>
      </c>
      <c r="E29" s="292">
        <v>20</v>
      </c>
      <c r="F29" s="215"/>
      <c r="G29" s="215"/>
      <c r="H29" s="215"/>
      <c r="I29" s="215"/>
      <c r="J29" s="215"/>
      <c r="K29" s="215"/>
      <c r="L29" s="215"/>
      <c r="M29" s="215"/>
      <c r="N29" s="215"/>
      <c r="O29" s="215"/>
      <c r="P29" s="215"/>
      <c r="Q29" s="215"/>
      <c r="R29" s="215"/>
      <c r="S29" s="215"/>
      <c r="T29" s="215"/>
      <c r="U29" s="215"/>
      <c r="V29" s="215"/>
      <c r="W29" s="215"/>
      <c r="X29" s="215"/>
      <c r="Y29" s="215"/>
      <c r="Z29" s="281"/>
      <c r="AA29" s="281"/>
      <c r="AB29" s="281"/>
      <c r="AC29" s="281"/>
    </row>
    <row r="30" spans="1:29" ht="25.5">
      <c r="A30" s="410" t="s">
        <v>1428</v>
      </c>
      <c r="B30" s="410"/>
      <c r="C30" s="410"/>
      <c r="D30" s="245" t="s">
        <v>1429</v>
      </c>
      <c r="E30" s="292">
        <v>21</v>
      </c>
      <c r="F30" s="215"/>
      <c r="G30" s="215"/>
      <c r="H30" s="215"/>
      <c r="I30" s="215"/>
      <c r="J30" s="215"/>
      <c r="K30" s="215"/>
      <c r="L30" s="215"/>
      <c r="M30" s="215"/>
      <c r="N30" s="215"/>
      <c r="O30" s="215"/>
      <c r="P30" s="215">
        <v>1</v>
      </c>
      <c r="Q30" s="215">
        <v>1</v>
      </c>
      <c r="R30" s="215"/>
      <c r="S30" s="215"/>
      <c r="T30" s="215"/>
      <c r="U30" s="215"/>
      <c r="V30" s="215"/>
      <c r="W30" s="215"/>
      <c r="X30" s="215"/>
      <c r="Y30" s="215"/>
      <c r="Z30" s="281"/>
      <c r="AA30" s="281"/>
      <c r="AB30" s="281"/>
      <c r="AC30" s="281"/>
    </row>
    <row r="31" spans="1:29" ht="48.75" customHeight="1">
      <c r="A31" s="410" t="s">
        <v>1427</v>
      </c>
      <c r="B31" s="410"/>
      <c r="C31" s="410"/>
      <c r="D31" s="245" t="s">
        <v>42</v>
      </c>
      <c r="E31" s="292">
        <v>22</v>
      </c>
      <c r="F31" s="215"/>
      <c r="G31" s="215"/>
      <c r="H31" s="215"/>
      <c r="I31" s="215"/>
      <c r="J31" s="215"/>
      <c r="K31" s="215"/>
      <c r="L31" s="215"/>
      <c r="M31" s="215"/>
      <c r="N31" s="215"/>
      <c r="O31" s="215"/>
      <c r="P31" s="215"/>
      <c r="Q31" s="215"/>
      <c r="R31" s="215"/>
      <c r="S31" s="215"/>
      <c r="T31" s="215"/>
      <c r="U31" s="215"/>
      <c r="V31" s="215"/>
      <c r="W31" s="215"/>
      <c r="X31" s="215"/>
      <c r="Y31" s="215"/>
      <c r="Z31" s="281"/>
      <c r="AA31" s="281"/>
      <c r="AB31" s="281"/>
      <c r="AC31" s="281"/>
    </row>
    <row r="32" spans="1:29" ht="46.5" customHeight="1">
      <c r="A32" s="410" t="s">
        <v>1430</v>
      </c>
      <c r="B32" s="410"/>
      <c r="C32" s="410"/>
      <c r="D32" s="245" t="s">
        <v>1431</v>
      </c>
      <c r="E32" s="292">
        <v>23</v>
      </c>
      <c r="F32" s="215"/>
      <c r="G32" s="215"/>
      <c r="H32" s="215"/>
      <c r="I32" s="215"/>
      <c r="J32" s="215"/>
      <c r="K32" s="215"/>
      <c r="L32" s="215"/>
      <c r="M32" s="215"/>
      <c r="N32" s="215"/>
      <c r="O32" s="215"/>
      <c r="P32" s="215"/>
      <c r="Q32" s="215"/>
      <c r="R32" s="215"/>
      <c r="S32" s="215"/>
      <c r="T32" s="215"/>
      <c r="U32" s="215"/>
      <c r="V32" s="215"/>
      <c r="W32" s="215"/>
      <c r="X32" s="215"/>
      <c r="Y32" s="215"/>
      <c r="Z32" s="281"/>
      <c r="AA32" s="281"/>
      <c r="AB32" s="281"/>
      <c r="AC32" s="281"/>
    </row>
    <row r="33" spans="1:29" ht="25.5">
      <c r="A33" s="410" t="s">
        <v>1434</v>
      </c>
      <c r="B33" s="410"/>
      <c r="C33" s="410"/>
      <c r="D33" s="245" t="s">
        <v>1435</v>
      </c>
      <c r="E33" s="292">
        <v>24</v>
      </c>
      <c r="F33" s="215"/>
      <c r="G33" s="215"/>
      <c r="H33" s="215"/>
      <c r="I33" s="215"/>
      <c r="J33" s="215"/>
      <c r="K33" s="215"/>
      <c r="L33" s="215"/>
      <c r="M33" s="215"/>
      <c r="N33" s="215"/>
      <c r="O33" s="215"/>
      <c r="P33" s="215"/>
      <c r="Q33" s="215"/>
      <c r="R33" s="215"/>
      <c r="S33" s="215"/>
      <c r="T33" s="215"/>
      <c r="U33" s="215"/>
      <c r="V33" s="215"/>
      <c r="W33" s="215"/>
      <c r="X33" s="215"/>
      <c r="Y33" s="215"/>
      <c r="Z33" s="281"/>
      <c r="AA33" s="281"/>
      <c r="AB33" s="281"/>
      <c r="AC33" s="281"/>
    </row>
    <row r="34" spans="1:29" ht="48" customHeight="1">
      <c r="A34" s="410" t="s">
        <v>1425</v>
      </c>
      <c r="B34" s="410"/>
      <c r="C34" s="410"/>
      <c r="D34" s="245" t="s">
        <v>1426</v>
      </c>
      <c r="E34" s="292">
        <v>25</v>
      </c>
      <c r="F34" s="215"/>
      <c r="G34" s="215"/>
      <c r="H34" s="215"/>
      <c r="I34" s="215"/>
      <c r="J34" s="215"/>
      <c r="K34" s="215"/>
      <c r="L34" s="215"/>
      <c r="M34" s="215"/>
      <c r="N34" s="215"/>
      <c r="O34" s="215"/>
      <c r="P34" s="215"/>
      <c r="Q34" s="215"/>
      <c r="R34" s="215"/>
      <c r="S34" s="215"/>
      <c r="T34" s="215"/>
      <c r="U34" s="215"/>
      <c r="V34" s="215"/>
      <c r="W34" s="215"/>
      <c r="X34" s="215"/>
      <c r="Y34" s="215"/>
      <c r="Z34" s="281"/>
      <c r="AA34" s="281"/>
      <c r="AB34" s="281"/>
      <c r="AC34" s="281"/>
    </row>
    <row r="35" spans="1:29" ht="62.25" customHeight="1">
      <c r="A35" s="403" t="s">
        <v>1468</v>
      </c>
      <c r="B35" s="404"/>
      <c r="C35" s="405"/>
      <c r="D35" s="245" t="s">
        <v>1505</v>
      </c>
      <c r="E35" s="292">
        <v>26</v>
      </c>
      <c r="F35" s="215"/>
      <c r="G35" s="215"/>
      <c r="H35" s="215"/>
      <c r="I35" s="215"/>
      <c r="J35" s="215"/>
      <c r="K35" s="215"/>
      <c r="L35" s="215"/>
      <c r="M35" s="215"/>
      <c r="N35" s="215"/>
      <c r="O35" s="215"/>
      <c r="P35" s="215"/>
      <c r="Q35" s="215"/>
      <c r="R35" s="215"/>
      <c r="S35" s="215"/>
      <c r="T35" s="215"/>
      <c r="U35" s="215"/>
      <c r="V35" s="215"/>
      <c r="W35" s="215"/>
      <c r="X35" s="215"/>
      <c r="Y35" s="215"/>
      <c r="Z35" s="281"/>
      <c r="AA35" s="281"/>
      <c r="AB35" s="281"/>
      <c r="AC35" s="281"/>
    </row>
    <row r="36" spans="1:29" ht="49.5" customHeight="1">
      <c r="A36" s="403" t="s">
        <v>1506</v>
      </c>
      <c r="B36" s="404"/>
      <c r="C36" s="405"/>
      <c r="D36" s="245">
        <v>289</v>
      </c>
      <c r="E36" s="292">
        <v>27</v>
      </c>
      <c r="F36" s="215"/>
      <c r="G36" s="215"/>
      <c r="H36" s="215"/>
      <c r="I36" s="215"/>
      <c r="J36" s="215"/>
      <c r="K36" s="215"/>
      <c r="L36" s="215"/>
      <c r="M36" s="215"/>
      <c r="N36" s="215"/>
      <c r="O36" s="215"/>
      <c r="P36" s="215"/>
      <c r="Q36" s="215"/>
      <c r="R36" s="215"/>
      <c r="S36" s="215"/>
      <c r="T36" s="215"/>
      <c r="U36" s="215"/>
      <c r="V36" s="215"/>
      <c r="W36" s="215"/>
      <c r="X36" s="215"/>
      <c r="Y36" s="215"/>
      <c r="Z36" s="281"/>
      <c r="AA36" s="281"/>
      <c r="AB36" s="281"/>
      <c r="AC36" s="281"/>
    </row>
    <row r="37" spans="1:31" ht="25.5">
      <c r="A37" s="403" t="s">
        <v>1061</v>
      </c>
      <c r="B37" s="404"/>
      <c r="C37" s="405"/>
      <c r="D37" s="245">
        <v>290</v>
      </c>
      <c r="E37" s="292">
        <v>28</v>
      </c>
      <c r="F37" s="215"/>
      <c r="G37" s="215">
        <v>6</v>
      </c>
      <c r="H37" s="215">
        <v>2</v>
      </c>
      <c r="I37" s="215"/>
      <c r="J37" s="215"/>
      <c r="K37" s="215">
        <v>2</v>
      </c>
      <c r="L37" s="215"/>
      <c r="M37" s="215">
        <v>4</v>
      </c>
      <c r="N37" s="215"/>
      <c r="O37" s="215">
        <v>2</v>
      </c>
      <c r="P37" s="215">
        <v>8</v>
      </c>
      <c r="Q37" s="215">
        <v>2</v>
      </c>
      <c r="R37" s="215"/>
      <c r="S37" s="215"/>
      <c r="T37" s="215"/>
      <c r="U37" s="215"/>
      <c r="V37" s="215">
        <v>2</v>
      </c>
      <c r="W37" s="215">
        <v>1</v>
      </c>
      <c r="X37" s="215"/>
      <c r="Y37" s="215"/>
      <c r="Z37" s="281"/>
      <c r="AA37" s="281"/>
      <c r="AB37" s="281"/>
      <c r="AC37" s="281"/>
      <c r="AD37" s="246"/>
      <c r="AE37" s="246"/>
    </row>
    <row r="38" spans="1:29" ht="25.5">
      <c r="A38" s="410" t="s">
        <v>1062</v>
      </c>
      <c r="B38" s="410"/>
      <c r="C38" s="410"/>
      <c r="D38" s="245">
        <v>291</v>
      </c>
      <c r="E38" s="292">
        <v>29</v>
      </c>
      <c r="F38" s="215"/>
      <c r="G38" s="215"/>
      <c r="H38" s="215"/>
      <c r="I38" s="215"/>
      <c r="J38" s="215"/>
      <c r="K38" s="215"/>
      <c r="L38" s="215"/>
      <c r="M38" s="215"/>
      <c r="N38" s="215"/>
      <c r="O38" s="215"/>
      <c r="P38" s="215"/>
      <c r="Q38" s="215"/>
      <c r="R38" s="215"/>
      <c r="S38" s="215"/>
      <c r="T38" s="215"/>
      <c r="U38" s="215"/>
      <c r="V38" s="215"/>
      <c r="W38" s="215"/>
      <c r="X38" s="215"/>
      <c r="Y38" s="215"/>
      <c r="Z38" s="281"/>
      <c r="AA38" s="281"/>
      <c r="AB38" s="281"/>
      <c r="AC38" s="281"/>
    </row>
    <row r="39" spans="1:29" ht="57" customHeight="1">
      <c r="A39" s="410" t="s">
        <v>1422</v>
      </c>
      <c r="B39" s="410"/>
      <c r="C39" s="410"/>
      <c r="D39" s="245" t="s">
        <v>1507</v>
      </c>
      <c r="E39" s="292">
        <v>30</v>
      </c>
      <c r="F39" s="215"/>
      <c r="G39" s="215">
        <v>1</v>
      </c>
      <c r="H39" s="215">
        <v>1</v>
      </c>
      <c r="I39" s="215"/>
      <c r="J39" s="215"/>
      <c r="K39" s="215"/>
      <c r="L39" s="215"/>
      <c r="M39" s="215">
        <v>1</v>
      </c>
      <c r="N39" s="215"/>
      <c r="O39" s="215"/>
      <c r="P39" s="257">
        <v>4</v>
      </c>
      <c r="Q39" s="215">
        <v>1</v>
      </c>
      <c r="R39" s="215"/>
      <c r="S39" s="215"/>
      <c r="T39" s="215"/>
      <c r="U39" s="215"/>
      <c r="V39" s="215">
        <v>2</v>
      </c>
      <c r="W39" s="215"/>
      <c r="X39" s="215"/>
      <c r="Y39" s="215"/>
      <c r="Z39" s="281"/>
      <c r="AA39" s="281">
        <v>1</v>
      </c>
      <c r="AB39" s="281">
        <v>1</v>
      </c>
      <c r="AC39" s="281"/>
    </row>
    <row r="40" spans="1:29" ht="78.75" customHeight="1">
      <c r="A40" s="410" t="s">
        <v>1423</v>
      </c>
      <c r="B40" s="410"/>
      <c r="C40" s="410"/>
      <c r="D40" s="245" t="s">
        <v>41</v>
      </c>
      <c r="E40" s="292">
        <v>31</v>
      </c>
      <c r="F40" s="215"/>
      <c r="G40" s="215"/>
      <c r="H40" s="215"/>
      <c r="I40" s="215"/>
      <c r="J40" s="215"/>
      <c r="K40" s="215"/>
      <c r="L40" s="215"/>
      <c r="M40" s="215"/>
      <c r="N40" s="215"/>
      <c r="O40" s="215"/>
      <c r="P40" s="215"/>
      <c r="Q40" s="215"/>
      <c r="R40" s="215"/>
      <c r="S40" s="215"/>
      <c r="T40" s="215"/>
      <c r="U40" s="215"/>
      <c r="V40" s="215"/>
      <c r="W40" s="215"/>
      <c r="X40" s="215"/>
      <c r="Y40" s="215"/>
      <c r="Z40" s="281"/>
      <c r="AA40" s="281"/>
      <c r="AB40" s="281"/>
      <c r="AC40" s="281"/>
    </row>
    <row r="41" spans="1:29" ht="75.75" customHeight="1">
      <c r="A41" s="427" t="s">
        <v>865</v>
      </c>
      <c r="B41" s="410" t="s">
        <v>1118</v>
      </c>
      <c r="C41" s="410"/>
      <c r="D41" s="428" t="s">
        <v>1508</v>
      </c>
      <c r="E41" s="292">
        <v>32</v>
      </c>
      <c r="F41" s="217"/>
      <c r="G41" s="217"/>
      <c r="H41" s="217"/>
      <c r="I41" s="217"/>
      <c r="J41" s="217"/>
      <c r="K41" s="217"/>
      <c r="L41" s="217"/>
      <c r="M41" s="217"/>
      <c r="N41" s="217"/>
      <c r="O41" s="217"/>
      <c r="P41" s="217"/>
      <c r="Q41" s="217"/>
      <c r="R41" s="217"/>
      <c r="S41" s="217"/>
      <c r="T41" s="217"/>
      <c r="U41" s="217"/>
      <c r="V41" s="217"/>
      <c r="W41" s="217"/>
      <c r="X41" s="217"/>
      <c r="Y41" s="217"/>
      <c r="Z41" s="282"/>
      <c r="AA41" s="282"/>
      <c r="AB41" s="282"/>
      <c r="AC41" s="282"/>
    </row>
    <row r="42" spans="1:29" ht="55.5" customHeight="1">
      <c r="A42" s="427"/>
      <c r="B42" s="410" t="s">
        <v>1433</v>
      </c>
      <c r="C42" s="410"/>
      <c r="D42" s="429"/>
      <c r="E42" s="292">
        <v>33</v>
      </c>
      <c r="F42" s="217"/>
      <c r="G42" s="217"/>
      <c r="H42" s="217"/>
      <c r="I42" s="217"/>
      <c r="J42" s="217"/>
      <c r="K42" s="217"/>
      <c r="L42" s="217"/>
      <c r="M42" s="217"/>
      <c r="N42" s="217"/>
      <c r="O42" s="217"/>
      <c r="P42" s="216"/>
      <c r="Q42" s="216"/>
      <c r="R42" s="216"/>
      <c r="S42" s="216"/>
      <c r="T42" s="216"/>
      <c r="U42" s="216"/>
      <c r="V42" s="216"/>
      <c r="W42" s="216"/>
      <c r="X42" s="216"/>
      <c r="Y42" s="216"/>
      <c r="Z42" s="283"/>
      <c r="AA42" s="283"/>
      <c r="AB42" s="283"/>
      <c r="AC42" s="283"/>
    </row>
    <row r="43" spans="1:29" ht="25.5">
      <c r="A43" s="410" t="s">
        <v>1436</v>
      </c>
      <c r="B43" s="410"/>
      <c r="C43" s="410"/>
      <c r="D43" s="245"/>
      <c r="E43" s="292">
        <v>34</v>
      </c>
      <c r="F43" s="215">
        <v>2</v>
      </c>
      <c r="G43" s="215">
        <v>2</v>
      </c>
      <c r="H43" s="215">
        <v>4</v>
      </c>
      <c r="I43" s="215"/>
      <c r="J43" s="215"/>
      <c r="K43" s="215"/>
      <c r="L43" s="215"/>
      <c r="M43" s="215">
        <v>4</v>
      </c>
      <c r="N43" s="215"/>
      <c r="O43" s="215"/>
      <c r="P43" s="215">
        <v>4</v>
      </c>
      <c r="Q43" s="215">
        <v>8</v>
      </c>
      <c r="R43" s="215"/>
      <c r="S43" s="215"/>
      <c r="T43" s="215"/>
      <c r="U43" s="215"/>
      <c r="V43" s="215">
        <v>1</v>
      </c>
      <c r="W43" s="215">
        <v>3</v>
      </c>
      <c r="X43" s="215"/>
      <c r="Y43" s="215"/>
      <c r="Z43" s="281"/>
      <c r="AA43" s="281"/>
      <c r="AB43" s="281"/>
      <c r="AC43" s="281"/>
    </row>
    <row r="44" spans="1:29" ht="34.5" customHeight="1">
      <c r="A44" s="430" t="s">
        <v>1493</v>
      </c>
      <c r="B44" s="430"/>
      <c r="C44" s="430"/>
      <c r="D44" s="245"/>
      <c r="E44" s="292">
        <v>35</v>
      </c>
      <c r="F44" s="215">
        <v>3</v>
      </c>
      <c r="G44" s="215">
        <v>27</v>
      </c>
      <c r="H44" s="215">
        <v>18</v>
      </c>
      <c r="I44" s="215"/>
      <c r="J44" s="215">
        <v>3</v>
      </c>
      <c r="K44" s="215">
        <v>6</v>
      </c>
      <c r="L44" s="215"/>
      <c r="M44" s="215">
        <v>27</v>
      </c>
      <c r="N44" s="215"/>
      <c r="O44" s="215">
        <v>3</v>
      </c>
      <c r="P44" s="215">
        <v>48</v>
      </c>
      <c r="Q44" s="215">
        <v>28</v>
      </c>
      <c r="R44" s="215"/>
      <c r="S44" s="215"/>
      <c r="T44" s="215"/>
      <c r="U44" s="215">
        <v>3</v>
      </c>
      <c r="V44" s="215">
        <v>15</v>
      </c>
      <c r="W44" s="215">
        <v>11</v>
      </c>
      <c r="X44" s="215"/>
      <c r="Y44" s="215"/>
      <c r="Z44" s="281"/>
      <c r="AA44" s="281">
        <v>1</v>
      </c>
      <c r="AB44" s="281">
        <v>1</v>
      </c>
      <c r="AC44" s="281"/>
    </row>
    <row r="45" spans="1:29" ht="47.25" customHeight="1">
      <c r="A45" s="431" t="s">
        <v>1055</v>
      </c>
      <c r="B45" s="410" t="s">
        <v>1509</v>
      </c>
      <c r="C45" s="410"/>
      <c r="D45" s="245"/>
      <c r="E45" s="292">
        <v>36</v>
      </c>
      <c r="F45" s="215"/>
      <c r="G45" s="215"/>
      <c r="H45" s="215"/>
      <c r="I45" s="215"/>
      <c r="J45" s="215"/>
      <c r="K45" s="215"/>
      <c r="L45" s="215"/>
      <c r="M45" s="215"/>
      <c r="N45" s="215"/>
      <c r="O45" s="215"/>
      <c r="P45" s="215"/>
      <c r="Q45" s="215"/>
      <c r="R45" s="215"/>
      <c r="S45" s="215"/>
      <c r="T45" s="215"/>
      <c r="U45" s="215"/>
      <c r="V45" s="215"/>
      <c r="W45" s="215"/>
      <c r="X45" s="215"/>
      <c r="Y45" s="215"/>
      <c r="Z45" s="281"/>
      <c r="AA45" s="281"/>
      <c r="AB45" s="281"/>
      <c r="AC45" s="281"/>
    </row>
    <row r="46" spans="1:29" ht="47.25" customHeight="1">
      <c r="A46" s="431"/>
      <c r="B46" s="403" t="s">
        <v>1510</v>
      </c>
      <c r="C46" s="405"/>
      <c r="D46" s="245"/>
      <c r="E46" s="292">
        <v>37</v>
      </c>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row>
    <row r="47" spans="1:29" ht="25.5">
      <c r="A47" s="431"/>
      <c r="B47" s="410" t="s">
        <v>1511</v>
      </c>
      <c r="C47" s="410"/>
      <c r="D47" s="245"/>
      <c r="E47" s="292">
        <v>38</v>
      </c>
      <c r="F47" s="216"/>
      <c r="G47" s="216"/>
      <c r="H47" s="216"/>
      <c r="I47" s="216"/>
      <c r="J47" s="258"/>
      <c r="K47" s="216"/>
      <c r="L47" s="216"/>
      <c r="M47" s="216"/>
      <c r="N47" s="216"/>
      <c r="O47" s="216"/>
      <c r="P47" s="216"/>
      <c r="Q47" s="216"/>
      <c r="R47" s="216"/>
      <c r="S47" s="216"/>
      <c r="T47" s="216"/>
      <c r="U47" s="258"/>
      <c r="V47" s="216"/>
      <c r="W47" s="216"/>
      <c r="X47" s="216"/>
      <c r="Y47" s="216"/>
      <c r="Z47" s="283"/>
      <c r="AA47" s="283"/>
      <c r="AB47" s="283"/>
      <c r="AC47" s="283"/>
    </row>
    <row r="48" spans="1:29" ht="48" customHeight="1">
      <c r="A48" s="431"/>
      <c r="B48" s="410" t="s">
        <v>1512</v>
      </c>
      <c r="C48" s="410"/>
      <c r="D48" s="245" t="s">
        <v>1513</v>
      </c>
      <c r="E48" s="292">
        <v>39</v>
      </c>
      <c r="F48" s="215">
        <v>1</v>
      </c>
      <c r="G48" s="215">
        <v>18</v>
      </c>
      <c r="H48" s="215">
        <v>11</v>
      </c>
      <c r="I48" s="215"/>
      <c r="J48" s="215">
        <v>1</v>
      </c>
      <c r="K48" s="215">
        <v>4</v>
      </c>
      <c r="L48" s="215"/>
      <c r="M48" s="215">
        <v>16</v>
      </c>
      <c r="N48" s="215"/>
      <c r="O48" s="215">
        <v>3</v>
      </c>
      <c r="P48" s="215">
        <v>31</v>
      </c>
      <c r="Q48" s="215">
        <v>19</v>
      </c>
      <c r="R48" s="215"/>
      <c r="S48" s="215"/>
      <c r="T48" s="215"/>
      <c r="U48" s="215">
        <v>2</v>
      </c>
      <c r="V48" s="215">
        <v>8</v>
      </c>
      <c r="W48" s="215">
        <v>7</v>
      </c>
      <c r="X48" s="215"/>
      <c r="Y48" s="215"/>
      <c r="Z48" s="281"/>
      <c r="AA48" s="281"/>
      <c r="AB48" s="281"/>
      <c r="AC48" s="281"/>
    </row>
    <row r="49" spans="1:29" ht="49.5" customHeight="1">
      <c r="A49" s="431"/>
      <c r="B49" s="403" t="s">
        <v>1514</v>
      </c>
      <c r="C49" s="405"/>
      <c r="D49" s="245" t="s">
        <v>1515</v>
      </c>
      <c r="E49" s="292">
        <v>40</v>
      </c>
      <c r="F49" s="215"/>
      <c r="G49" s="215">
        <v>1</v>
      </c>
      <c r="H49" s="215">
        <v>1</v>
      </c>
      <c r="I49" s="215"/>
      <c r="J49" s="217"/>
      <c r="K49" s="215"/>
      <c r="L49" s="215"/>
      <c r="M49" s="215">
        <v>1</v>
      </c>
      <c r="N49" s="215"/>
      <c r="O49" s="215"/>
      <c r="P49" s="215">
        <v>1</v>
      </c>
      <c r="Q49" s="215">
        <v>1</v>
      </c>
      <c r="R49" s="217"/>
      <c r="S49" s="215"/>
      <c r="T49" s="215"/>
      <c r="U49" s="217"/>
      <c r="V49" s="215"/>
      <c r="W49" s="215"/>
      <c r="X49" s="215"/>
      <c r="Y49" s="215"/>
      <c r="Z49" s="215"/>
      <c r="AA49" s="215">
        <v>1</v>
      </c>
      <c r="AB49" s="215">
        <v>1</v>
      </c>
      <c r="AC49" s="215"/>
    </row>
    <row r="50" spans="1:29" ht="46.5" customHeight="1">
      <c r="A50" s="431"/>
      <c r="B50" s="432" t="s">
        <v>1494</v>
      </c>
      <c r="C50" s="244" t="s">
        <v>1516</v>
      </c>
      <c r="D50" s="245" t="s">
        <v>1517</v>
      </c>
      <c r="E50" s="292">
        <v>41</v>
      </c>
      <c r="F50" s="215">
        <v>2</v>
      </c>
      <c r="G50" s="215">
        <v>20</v>
      </c>
      <c r="H50" s="215">
        <v>15</v>
      </c>
      <c r="I50" s="215"/>
      <c r="J50" s="215">
        <v>3</v>
      </c>
      <c r="K50" s="215">
        <v>3</v>
      </c>
      <c r="L50" s="215"/>
      <c r="M50" s="215">
        <v>21</v>
      </c>
      <c r="N50" s="215"/>
      <c r="O50" s="215">
        <v>1</v>
      </c>
      <c r="P50" s="215">
        <v>28</v>
      </c>
      <c r="Q50" s="215">
        <v>20</v>
      </c>
      <c r="R50" s="215"/>
      <c r="S50" s="215"/>
      <c r="T50" s="215"/>
      <c r="U50" s="215">
        <v>3</v>
      </c>
      <c r="V50" s="215">
        <v>9</v>
      </c>
      <c r="W50" s="215">
        <v>7</v>
      </c>
      <c r="X50" s="215"/>
      <c r="Y50" s="215"/>
      <c r="Z50" s="281"/>
      <c r="AA50" s="281">
        <v>1</v>
      </c>
      <c r="AB50" s="281">
        <v>1</v>
      </c>
      <c r="AC50" s="281"/>
    </row>
    <row r="51" spans="1:29" ht="51" customHeight="1">
      <c r="A51" s="431"/>
      <c r="B51" s="433"/>
      <c r="C51" s="244" t="s">
        <v>1518</v>
      </c>
      <c r="D51" s="245" t="s">
        <v>1517</v>
      </c>
      <c r="E51" s="292">
        <v>42</v>
      </c>
      <c r="F51" s="215"/>
      <c r="G51" s="215">
        <v>2</v>
      </c>
      <c r="H51" s="215">
        <v>1</v>
      </c>
      <c r="I51" s="215"/>
      <c r="J51" s="216"/>
      <c r="K51" s="215"/>
      <c r="L51" s="215"/>
      <c r="M51" s="215">
        <v>1</v>
      </c>
      <c r="N51" s="215"/>
      <c r="O51" s="215">
        <v>1</v>
      </c>
      <c r="P51" s="215">
        <v>8</v>
      </c>
      <c r="Q51" s="215">
        <v>6</v>
      </c>
      <c r="R51" s="215"/>
      <c r="S51" s="215"/>
      <c r="T51" s="215"/>
      <c r="U51" s="216"/>
      <c r="V51" s="215"/>
      <c r="W51" s="215">
        <v>4</v>
      </c>
      <c r="X51" s="259"/>
      <c r="Y51" s="259"/>
      <c r="Z51" s="282"/>
      <c r="AA51" s="282"/>
      <c r="AB51" s="282"/>
      <c r="AC51" s="282"/>
    </row>
    <row r="52" spans="1:29" ht="50.25" customHeight="1">
      <c r="A52" s="431"/>
      <c r="B52" s="434"/>
      <c r="C52" s="244" t="s">
        <v>1519</v>
      </c>
      <c r="D52" s="245" t="s">
        <v>1517</v>
      </c>
      <c r="E52" s="292">
        <v>43</v>
      </c>
      <c r="F52" s="260">
        <v>1</v>
      </c>
      <c r="G52" s="260">
        <v>5</v>
      </c>
      <c r="H52" s="260">
        <v>2</v>
      </c>
      <c r="I52" s="260"/>
      <c r="J52" s="259"/>
      <c r="K52" s="260">
        <v>3</v>
      </c>
      <c r="L52" s="260"/>
      <c r="M52" s="260">
        <v>5</v>
      </c>
      <c r="N52" s="260"/>
      <c r="O52" s="260">
        <v>1</v>
      </c>
      <c r="P52" s="260">
        <v>12</v>
      </c>
      <c r="Q52" s="260">
        <v>2</v>
      </c>
      <c r="R52" s="260"/>
      <c r="S52" s="260"/>
      <c r="T52" s="260"/>
      <c r="U52" s="259"/>
      <c r="V52" s="260">
        <v>6</v>
      </c>
      <c r="W52" s="260"/>
      <c r="X52" s="259"/>
      <c r="Y52" s="259"/>
      <c r="Z52" s="282"/>
      <c r="AA52" s="282"/>
      <c r="AB52" s="282"/>
      <c r="AC52" s="282"/>
    </row>
    <row r="53" spans="1:29" ht="36.75" customHeight="1">
      <c r="A53" s="427" t="s">
        <v>1520</v>
      </c>
      <c r="B53" s="404" t="s">
        <v>1521</v>
      </c>
      <c r="C53" s="405"/>
      <c r="D53" s="245"/>
      <c r="E53" s="292">
        <v>44</v>
      </c>
      <c r="F53" s="215">
        <v>2</v>
      </c>
      <c r="G53" s="215">
        <v>23</v>
      </c>
      <c r="H53" s="215">
        <v>14</v>
      </c>
      <c r="I53" s="215"/>
      <c r="J53" s="215">
        <v>3</v>
      </c>
      <c r="K53" s="215">
        <v>5</v>
      </c>
      <c r="L53" s="215"/>
      <c r="M53" s="215">
        <v>22</v>
      </c>
      <c r="N53" s="215"/>
      <c r="O53" s="215">
        <v>3</v>
      </c>
      <c r="P53" s="215">
        <v>39</v>
      </c>
      <c r="Q53" s="215">
        <v>22</v>
      </c>
      <c r="R53" s="215"/>
      <c r="S53" s="215"/>
      <c r="T53" s="215"/>
      <c r="U53" s="215">
        <v>3</v>
      </c>
      <c r="V53" s="215">
        <v>12</v>
      </c>
      <c r="W53" s="215">
        <v>8</v>
      </c>
      <c r="X53" s="216"/>
      <c r="Y53" s="216"/>
      <c r="Z53" s="283"/>
      <c r="AA53" s="283"/>
      <c r="AB53" s="283"/>
      <c r="AC53" s="283"/>
    </row>
    <row r="54" spans="1:29" ht="35.25" customHeight="1">
      <c r="A54" s="427"/>
      <c r="B54" s="404" t="s">
        <v>1522</v>
      </c>
      <c r="C54" s="405"/>
      <c r="D54" s="245"/>
      <c r="E54" s="292">
        <v>45</v>
      </c>
      <c r="F54" s="215"/>
      <c r="G54" s="215">
        <v>4</v>
      </c>
      <c r="H54" s="215">
        <v>3</v>
      </c>
      <c r="I54" s="215"/>
      <c r="J54" s="215"/>
      <c r="K54" s="215">
        <v>1</v>
      </c>
      <c r="L54" s="215"/>
      <c r="M54" s="215">
        <v>4</v>
      </c>
      <c r="N54" s="215"/>
      <c r="O54" s="215"/>
      <c r="P54" s="215">
        <v>9</v>
      </c>
      <c r="Q54" s="215">
        <v>4</v>
      </c>
      <c r="R54" s="215"/>
      <c r="S54" s="215"/>
      <c r="T54" s="215"/>
      <c r="U54" s="215"/>
      <c r="V54" s="215">
        <v>3</v>
      </c>
      <c r="W54" s="215">
        <v>2</v>
      </c>
      <c r="X54" s="215"/>
      <c r="Y54" s="215"/>
      <c r="Z54" s="281"/>
      <c r="AA54" s="281">
        <v>1</v>
      </c>
      <c r="AB54" s="281">
        <v>1</v>
      </c>
      <c r="AC54" s="281"/>
    </row>
    <row r="55" spans="1:29" ht="35.25" customHeight="1">
      <c r="A55" s="427"/>
      <c r="B55" s="404" t="s">
        <v>1523</v>
      </c>
      <c r="C55" s="405"/>
      <c r="D55" s="245"/>
      <c r="E55" s="292">
        <v>46</v>
      </c>
      <c r="F55" s="215">
        <v>1</v>
      </c>
      <c r="G55" s="215"/>
      <c r="H55" s="215">
        <v>1</v>
      </c>
      <c r="I55" s="215"/>
      <c r="J55" s="215"/>
      <c r="K55" s="215"/>
      <c r="L55" s="215"/>
      <c r="M55" s="215">
        <v>1</v>
      </c>
      <c r="N55" s="215"/>
      <c r="O55" s="215"/>
      <c r="P55" s="215"/>
      <c r="Q55" s="215">
        <v>2</v>
      </c>
      <c r="R55" s="215"/>
      <c r="S55" s="215"/>
      <c r="T55" s="215"/>
      <c r="U55" s="215"/>
      <c r="V55" s="215"/>
      <c r="W55" s="215">
        <v>1</v>
      </c>
      <c r="X55" s="215"/>
      <c r="Y55" s="215"/>
      <c r="Z55" s="281"/>
      <c r="AA55" s="281"/>
      <c r="AB55" s="281"/>
      <c r="AC55" s="281"/>
    </row>
    <row r="56" spans="1:29" ht="35.25" customHeight="1">
      <c r="A56" s="427"/>
      <c r="B56" s="404" t="s">
        <v>1525</v>
      </c>
      <c r="C56" s="405"/>
      <c r="D56" s="245"/>
      <c r="E56" s="292">
        <v>47</v>
      </c>
      <c r="F56" s="215"/>
      <c r="G56" s="215"/>
      <c r="H56" s="215"/>
      <c r="I56" s="215"/>
      <c r="J56" s="215"/>
      <c r="K56" s="215"/>
      <c r="L56" s="215"/>
      <c r="M56" s="215"/>
      <c r="N56" s="215"/>
      <c r="O56" s="215"/>
      <c r="P56" s="215"/>
      <c r="Q56" s="215"/>
      <c r="R56" s="215"/>
      <c r="S56" s="215"/>
      <c r="T56" s="215"/>
      <c r="U56" s="215"/>
      <c r="V56" s="215"/>
      <c r="W56" s="215"/>
      <c r="X56" s="215"/>
      <c r="Y56" s="215"/>
      <c r="Z56" s="281"/>
      <c r="AA56" s="281"/>
      <c r="AB56" s="281"/>
      <c r="AC56" s="281"/>
    </row>
    <row r="57" spans="2:23" ht="15.75">
      <c r="B57" s="436" t="s">
        <v>1526</v>
      </c>
      <c r="C57" s="436"/>
      <c r="D57" s="436"/>
      <c r="E57" s="436"/>
      <c r="F57" s="436"/>
      <c r="G57" s="436"/>
      <c r="H57" s="436"/>
      <c r="I57" s="436"/>
      <c r="J57" s="436"/>
      <c r="K57" s="436"/>
      <c r="L57" s="436"/>
      <c r="M57" s="436"/>
      <c r="N57" s="436"/>
      <c r="O57" s="436"/>
      <c r="P57" s="436"/>
      <c r="Q57" s="436"/>
      <c r="R57" s="436"/>
      <c r="S57" s="436"/>
      <c r="T57" s="436"/>
      <c r="U57" s="436"/>
      <c r="V57" s="436"/>
      <c r="W57" s="436"/>
    </row>
    <row r="58" spans="2:23" ht="16.5">
      <c r="B58" s="437" t="s">
        <v>1495</v>
      </c>
      <c r="C58" s="437"/>
      <c r="D58" s="437"/>
      <c r="E58" s="437"/>
      <c r="F58" s="437"/>
      <c r="G58" s="437"/>
      <c r="H58" s="437"/>
      <c r="I58" s="437"/>
      <c r="J58" s="437"/>
      <c r="K58" s="437"/>
      <c r="L58" s="437"/>
      <c r="M58" s="437"/>
      <c r="N58" s="437"/>
      <c r="O58" s="437"/>
      <c r="P58" s="437"/>
      <c r="Q58" s="437"/>
      <c r="R58" s="437"/>
      <c r="S58" s="437"/>
      <c r="T58" s="247"/>
      <c r="U58" s="247"/>
      <c r="V58" s="247"/>
      <c r="W58" s="247"/>
    </row>
    <row r="59" spans="2:22" ht="19.5" customHeight="1">
      <c r="B59" s="438"/>
      <c r="C59" s="438"/>
      <c r="D59" s="438"/>
      <c r="E59" s="438"/>
      <c r="F59" s="438"/>
      <c r="G59" s="438"/>
      <c r="H59" s="438"/>
      <c r="I59" s="438"/>
      <c r="J59" s="438"/>
      <c r="K59" s="438"/>
      <c r="L59" s="438"/>
      <c r="M59" s="438"/>
      <c r="N59" s="438"/>
      <c r="O59" s="438"/>
      <c r="P59" s="438"/>
      <c r="Q59" s="438"/>
      <c r="R59" s="438"/>
      <c r="S59" s="438"/>
      <c r="T59" s="438"/>
      <c r="U59" s="438"/>
      <c r="V59" s="438"/>
    </row>
    <row r="60" spans="1:25" ht="33" customHeight="1">
      <c r="A60" s="249"/>
      <c r="B60" s="439"/>
      <c r="C60" s="439"/>
      <c r="D60" s="439"/>
      <c r="E60" s="439"/>
      <c r="F60" s="439"/>
      <c r="G60" s="439"/>
      <c r="H60" s="439"/>
      <c r="I60" s="439"/>
      <c r="J60" s="439"/>
      <c r="K60" s="439"/>
      <c r="L60" s="439"/>
      <c r="M60" s="439"/>
      <c r="N60" s="439"/>
      <c r="O60" s="439"/>
      <c r="P60" s="439"/>
      <c r="Q60" s="439"/>
      <c r="R60" s="439"/>
      <c r="S60" s="439"/>
      <c r="T60" s="439"/>
      <c r="U60" s="439"/>
      <c r="V60" s="439"/>
      <c r="W60" s="439"/>
      <c r="X60" s="249"/>
      <c r="Y60" s="249"/>
    </row>
    <row r="61" spans="1:25" ht="31.5" customHeight="1">
      <c r="A61" s="249"/>
      <c r="B61" s="440"/>
      <c r="C61" s="440"/>
      <c r="D61" s="440"/>
      <c r="E61" s="440"/>
      <c r="F61" s="440"/>
      <c r="G61" s="440"/>
      <c r="H61" s="440"/>
      <c r="I61" s="440"/>
      <c r="J61" s="440"/>
      <c r="K61" s="440"/>
      <c r="L61" s="440"/>
      <c r="M61" s="440"/>
      <c r="N61" s="440"/>
      <c r="O61" s="440"/>
      <c r="P61" s="440"/>
      <c r="Q61" s="440"/>
      <c r="R61" s="440"/>
      <c r="S61" s="440"/>
      <c r="T61" s="249"/>
      <c r="U61" s="249"/>
      <c r="V61" s="249"/>
      <c r="W61" s="249"/>
      <c r="X61" s="249"/>
      <c r="Y61" s="249"/>
    </row>
    <row r="62" spans="1:25" ht="18.75" customHeight="1">
      <c r="A62" s="249"/>
      <c r="B62" s="435"/>
      <c r="C62" s="435"/>
      <c r="D62" s="435"/>
      <c r="E62" s="435"/>
      <c r="F62" s="435"/>
      <c r="G62" s="435"/>
      <c r="H62" s="435"/>
      <c r="I62" s="435"/>
      <c r="J62" s="435"/>
      <c r="K62" s="435"/>
      <c r="L62" s="435"/>
      <c r="M62" s="435"/>
      <c r="N62" s="435"/>
      <c r="O62" s="435"/>
      <c r="P62" s="435"/>
      <c r="Q62" s="435"/>
      <c r="R62" s="435"/>
      <c r="S62" s="435"/>
      <c r="T62" s="435"/>
      <c r="U62" s="435"/>
      <c r="V62" s="435"/>
      <c r="W62" s="249"/>
      <c r="X62" s="249"/>
      <c r="Y62" s="249"/>
    </row>
    <row r="63" ht="33.75" customHeight="1"/>
    <row r="64" ht="48.75" customHeight="1"/>
    <row r="65" ht="41.25" customHeight="1"/>
    <row r="66" ht="16.5" customHeight="1"/>
    <row r="67" spans="26:44" ht="16.5" customHeight="1">
      <c r="Z67" s="227"/>
      <c r="AA67" s="227"/>
      <c r="AB67" s="227"/>
      <c r="AC67" s="227"/>
      <c r="AD67" s="227"/>
      <c r="AE67" s="227"/>
      <c r="AF67" s="227"/>
      <c r="AG67" s="227"/>
      <c r="AH67" s="227"/>
      <c r="AI67" s="227"/>
      <c r="AJ67" s="227"/>
      <c r="AK67" s="227"/>
      <c r="AL67" s="227"/>
      <c r="AM67" s="227"/>
      <c r="AN67" s="227"/>
      <c r="AO67" s="227"/>
      <c r="AP67" s="227"/>
      <c r="AQ67" s="227"/>
      <c r="AR67" s="227"/>
    </row>
    <row r="68" spans="26:44" ht="22.5" customHeight="1">
      <c r="Z68" s="227"/>
      <c r="AA68" s="227"/>
      <c r="AB68" s="227"/>
      <c r="AC68" s="227"/>
      <c r="AD68" s="227"/>
      <c r="AE68" s="227"/>
      <c r="AF68" s="227"/>
      <c r="AG68" s="227"/>
      <c r="AH68" s="227"/>
      <c r="AI68" s="227"/>
      <c r="AJ68" s="227"/>
      <c r="AK68" s="227"/>
      <c r="AL68" s="227"/>
      <c r="AM68" s="227"/>
      <c r="AN68" s="227"/>
      <c r="AO68" s="227"/>
      <c r="AP68" s="227"/>
      <c r="AQ68" s="227"/>
      <c r="AR68" s="227"/>
    </row>
    <row r="69" ht="15.75" customHeight="1"/>
    <row r="70" ht="16.5" customHeight="1"/>
    <row r="71" ht="18.75" customHeight="1"/>
    <row r="72" ht="15" customHeight="1"/>
    <row r="73" ht="18" customHeight="1"/>
    <row r="74" ht="15.75" customHeight="1"/>
    <row r="75" ht="14.25" customHeight="1"/>
    <row r="76" ht="15" customHeight="1"/>
    <row r="77" ht="20.25" customHeight="1"/>
  </sheetData>
  <sheetProtection selectLockedCells="1" selectUnlockedCells="1"/>
  <mergeCells count="80">
    <mergeCell ref="B62:V62"/>
    <mergeCell ref="B57:W57"/>
    <mergeCell ref="B58:S58"/>
    <mergeCell ref="B59:V59"/>
    <mergeCell ref="B60:W60"/>
    <mergeCell ref="B61:S61"/>
    <mergeCell ref="A53:A56"/>
    <mergeCell ref="B53:C53"/>
    <mergeCell ref="B54:C54"/>
    <mergeCell ref="B55:C55"/>
    <mergeCell ref="B56:C56"/>
    <mergeCell ref="A45:A52"/>
    <mergeCell ref="B45:C45"/>
    <mergeCell ref="B46:C46"/>
    <mergeCell ref="B47:C47"/>
    <mergeCell ref="B48:C48"/>
    <mergeCell ref="B49:C49"/>
    <mergeCell ref="B50:B52"/>
    <mergeCell ref="A40:C40"/>
    <mergeCell ref="A38:C38"/>
    <mergeCell ref="A43:C43"/>
    <mergeCell ref="A44:C44"/>
    <mergeCell ref="A24:C24"/>
    <mergeCell ref="A9:C9"/>
    <mergeCell ref="A41:A42"/>
    <mergeCell ref="D41:D42"/>
    <mergeCell ref="A19:C19"/>
    <mergeCell ref="A22:C22"/>
    <mergeCell ref="B42:C42"/>
    <mergeCell ref="B41:C41"/>
    <mergeCell ref="A21:C21"/>
    <mergeCell ref="A39:C39"/>
    <mergeCell ref="V7:V8"/>
    <mergeCell ref="Q7:Q8"/>
    <mergeCell ref="A32:C32"/>
    <mergeCell ref="A33:C33"/>
    <mergeCell ref="F6:F8"/>
    <mergeCell ref="K6:L7"/>
    <mergeCell ref="D6:D8"/>
    <mergeCell ref="E6:E8"/>
    <mergeCell ref="A31:C31"/>
    <mergeCell ref="A23:C23"/>
    <mergeCell ref="A11:C11"/>
    <mergeCell ref="A12:C12"/>
    <mergeCell ref="A10:C10"/>
    <mergeCell ref="A20:C20"/>
    <mergeCell ref="A37:C37"/>
    <mergeCell ref="A15:C15"/>
    <mergeCell ref="A16:C16"/>
    <mergeCell ref="A5:V5"/>
    <mergeCell ref="A6:C8"/>
    <mergeCell ref="A13:C13"/>
    <mergeCell ref="A14:C14"/>
    <mergeCell ref="A34:C34"/>
    <mergeCell ref="A36:C36"/>
    <mergeCell ref="A27:C27"/>
    <mergeCell ref="A35:C35"/>
    <mergeCell ref="A28:C28"/>
    <mergeCell ref="A29:C29"/>
    <mergeCell ref="A30:C30"/>
    <mergeCell ref="X6:AC6"/>
    <mergeCell ref="X7:Z7"/>
    <mergeCell ref="AA7:AC7"/>
    <mergeCell ref="N6:N8"/>
    <mergeCell ref="W6:W8"/>
    <mergeCell ref="U7:U8"/>
    <mergeCell ref="R7:R8"/>
    <mergeCell ref="S7:T7"/>
    <mergeCell ref="Q6:V6"/>
    <mergeCell ref="P6:P8"/>
    <mergeCell ref="H2:O2"/>
    <mergeCell ref="A25:C25"/>
    <mergeCell ref="A26:C26"/>
    <mergeCell ref="A3:F3"/>
    <mergeCell ref="H6:J7"/>
    <mergeCell ref="G6:G8"/>
    <mergeCell ref="M6:M8"/>
    <mergeCell ref="O6:O8"/>
    <mergeCell ref="A17:C17"/>
    <mergeCell ref="A18:C18"/>
  </mergeCells>
  <conditionalFormatting sqref="F10:X46">
    <cfRule type="cellIs" priority="1" dxfId="0" operator="lessThan" stopIfTrue="1">
      <formula>0</formula>
    </cfRule>
  </conditionalFormatting>
  <printOptions/>
  <pageMargins left="1.06" right="0" top="0.1968503937007874" bottom="0" header="0" footer="0"/>
  <pageSetup fitToHeight="1" fitToWidth="1" horizontalDpi="600" verticalDpi="600" orientation="landscape" paperSize="9" scale="24" r:id="rId1"/>
</worksheet>
</file>

<file path=xl/worksheets/sheet3.xml><?xml version="1.0" encoding="utf-8"?>
<worksheet xmlns="http://schemas.openxmlformats.org/spreadsheetml/2006/main" xmlns:r="http://schemas.openxmlformats.org/officeDocument/2006/relationships">
  <sheetPr codeName="Sheet7">
    <tabColor indexed="26"/>
    <pageSetUpPr fitToPage="1"/>
  </sheetPr>
  <dimension ref="A2:Q57"/>
  <sheetViews>
    <sheetView showGridLines="0" zoomScale="50" zoomScaleNormal="50" zoomScalePageLayoutView="0" workbookViewId="0" topLeftCell="A1">
      <selection activeCell="F28" sqref="F28"/>
    </sheetView>
  </sheetViews>
  <sheetFormatPr defaultColWidth="9.140625" defaultRowHeight="12.75"/>
  <cols>
    <col min="1" max="1" width="29.57421875" style="19" customWidth="1"/>
    <col min="2" max="2" width="12.421875" style="19" customWidth="1"/>
    <col min="3" max="3" width="85.140625" style="19" customWidth="1"/>
    <col min="4" max="4" width="4.7109375" style="101" customWidth="1"/>
    <col min="5" max="5" width="17.8515625" style="19" customWidth="1"/>
    <col min="6" max="6" width="26.00390625" style="19" customWidth="1"/>
    <col min="7" max="7" width="6.00390625" style="19" customWidth="1"/>
    <col min="8" max="8" width="14.421875" style="19" customWidth="1"/>
    <col min="9" max="9" width="113.8515625" style="19" customWidth="1"/>
    <col min="10" max="10" width="5.421875" style="19" customWidth="1"/>
    <col min="11" max="11" width="17.140625" style="19" customWidth="1"/>
    <col min="12" max="12" width="16.8515625" style="19" customWidth="1"/>
    <col min="13" max="16384" width="9.140625" style="19" customWidth="1"/>
  </cols>
  <sheetData>
    <row r="2" spans="1:17" ht="24.75" customHeight="1">
      <c r="A2" s="444" t="s">
        <v>959</v>
      </c>
      <c r="B2" s="444"/>
      <c r="C2" s="445"/>
      <c r="D2" s="493" t="str">
        <f>IF('Титул ф.1'!D27=0," ",'Титул ф.1'!D27)</f>
        <v>Ульяновский областной суд </v>
      </c>
      <c r="E2" s="494"/>
      <c r="F2" s="494"/>
      <c r="G2" s="494"/>
      <c r="H2" s="494"/>
      <c r="I2" s="494"/>
      <c r="J2" s="494"/>
      <c r="K2" s="495"/>
      <c r="P2" s="25"/>
      <c r="Q2" s="5"/>
    </row>
    <row r="3" spans="1:10" ht="42" customHeight="1">
      <c r="A3" s="446" t="s">
        <v>1483</v>
      </c>
      <c r="B3" s="446"/>
      <c r="C3" s="446"/>
      <c r="D3" s="446"/>
      <c r="E3" s="446"/>
      <c r="F3" s="446"/>
      <c r="G3" s="73"/>
      <c r="H3" s="303" t="s">
        <v>943</v>
      </c>
      <c r="I3" s="74"/>
      <c r="J3" s="75"/>
    </row>
    <row r="4" spans="3:12" s="76" customFormat="1" ht="35.25" customHeight="1">
      <c r="C4" s="447"/>
      <c r="D4" s="448"/>
      <c r="E4" s="448"/>
      <c r="F4" s="448"/>
      <c r="G4" s="77"/>
      <c r="H4" s="475" t="s">
        <v>1524</v>
      </c>
      <c r="I4" s="475"/>
      <c r="J4" s="475"/>
      <c r="K4" s="475"/>
      <c r="L4" s="475"/>
    </row>
    <row r="5" spans="1:12" ht="66.75" customHeight="1">
      <c r="A5" s="452" t="s">
        <v>866</v>
      </c>
      <c r="B5" s="452"/>
      <c r="C5" s="452"/>
      <c r="D5" s="26" t="s">
        <v>867</v>
      </c>
      <c r="E5" s="142" t="s">
        <v>515</v>
      </c>
      <c r="F5" s="143" t="s">
        <v>516</v>
      </c>
      <c r="G5" s="78"/>
      <c r="H5" s="476" t="s">
        <v>868</v>
      </c>
      <c r="I5" s="477"/>
      <c r="J5" s="79" t="s">
        <v>867</v>
      </c>
      <c r="K5" s="26" t="s">
        <v>869</v>
      </c>
      <c r="L5" s="26" t="s">
        <v>1594</v>
      </c>
    </row>
    <row r="6" spans="1:12" s="71" customFormat="1" ht="12.75" customHeight="1">
      <c r="A6" s="449" t="s">
        <v>1649</v>
      </c>
      <c r="B6" s="450"/>
      <c r="C6" s="451"/>
      <c r="D6" s="27"/>
      <c r="E6" s="58">
        <v>1</v>
      </c>
      <c r="F6" s="58">
        <v>2</v>
      </c>
      <c r="G6" s="80"/>
      <c r="H6" s="478" t="s">
        <v>1649</v>
      </c>
      <c r="I6" s="479"/>
      <c r="J6" s="39"/>
      <c r="K6" s="39">
        <v>1</v>
      </c>
      <c r="L6" s="39">
        <v>2</v>
      </c>
    </row>
    <row r="7" spans="1:12" ht="22.5" customHeight="1">
      <c r="A7" s="488" t="s">
        <v>517</v>
      </c>
      <c r="B7" s="466" t="s">
        <v>1618</v>
      </c>
      <c r="C7" s="468"/>
      <c r="D7" s="38">
        <v>1</v>
      </c>
      <c r="E7" s="86">
        <v>8</v>
      </c>
      <c r="F7" s="86"/>
      <c r="G7" s="81"/>
      <c r="H7" s="498" t="s">
        <v>518</v>
      </c>
      <c r="I7" s="147" t="s">
        <v>870</v>
      </c>
      <c r="J7" s="148">
        <v>1</v>
      </c>
      <c r="K7" s="218"/>
      <c r="L7" s="85"/>
    </row>
    <row r="8" spans="1:12" ht="22.5" customHeight="1">
      <c r="A8" s="489"/>
      <c r="B8" s="466" t="s">
        <v>962</v>
      </c>
      <c r="C8" s="468"/>
      <c r="D8" s="38">
        <v>2</v>
      </c>
      <c r="E8" s="86">
        <v>7</v>
      </c>
      <c r="F8" s="86">
        <v>1</v>
      </c>
      <c r="G8" s="81"/>
      <c r="H8" s="499"/>
      <c r="I8" s="146" t="s">
        <v>871</v>
      </c>
      <c r="J8" s="148">
        <v>2</v>
      </c>
      <c r="K8" s="86"/>
      <c r="L8" s="85"/>
    </row>
    <row r="9" spans="1:12" ht="22.5" customHeight="1">
      <c r="A9" s="489"/>
      <c r="B9" s="466" t="s">
        <v>1473</v>
      </c>
      <c r="C9" s="468"/>
      <c r="D9" s="38">
        <v>3</v>
      </c>
      <c r="E9" s="86"/>
      <c r="F9" s="86"/>
      <c r="G9" s="81"/>
      <c r="H9" s="499"/>
      <c r="I9" s="146" t="s">
        <v>872</v>
      </c>
      <c r="J9" s="148">
        <v>3</v>
      </c>
      <c r="K9" s="86">
        <v>22</v>
      </c>
      <c r="L9" s="86"/>
    </row>
    <row r="10" spans="1:12" ht="22.5" customHeight="1">
      <c r="A10" s="489"/>
      <c r="B10" s="466" t="s">
        <v>1474</v>
      </c>
      <c r="C10" s="468"/>
      <c r="D10" s="90">
        <v>4</v>
      </c>
      <c r="E10" s="86"/>
      <c r="F10" s="86"/>
      <c r="G10" s="81"/>
      <c r="H10" s="499"/>
      <c r="I10" s="146" t="s">
        <v>1130</v>
      </c>
      <c r="J10" s="148">
        <v>4</v>
      </c>
      <c r="K10" s="86"/>
      <c r="L10" s="86"/>
    </row>
    <row r="11" spans="1:12" ht="22.5" customHeight="1">
      <c r="A11" s="490"/>
      <c r="B11" s="491" t="s">
        <v>1475</v>
      </c>
      <c r="C11" s="492"/>
      <c r="D11" s="90">
        <v>5</v>
      </c>
      <c r="E11" s="86"/>
      <c r="F11" s="86"/>
      <c r="G11" s="81"/>
      <c r="H11" s="499"/>
      <c r="I11" s="146" t="s">
        <v>873</v>
      </c>
      <c r="J11" s="148">
        <v>5</v>
      </c>
      <c r="K11" s="86"/>
      <c r="L11" s="86"/>
    </row>
    <row r="12" spans="1:12" ht="36" customHeight="1">
      <c r="A12" s="302" t="s">
        <v>519</v>
      </c>
      <c r="B12" s="471" t="s">
        <v>520</v>
      </c>
      <c r="C12" s="473"/>
      <c r="D12" s="90">
        <v>6</v>
      </c>
      <c r="E12" s="86"/>
      <c r="F12" s="261"/>
      <c r="G12" s="81"/>
      <c r="H12" s="499"/>
      <c r="I12" s="146" t="s">
        <v>874</v>
      </c>
      <c r="J12" s="148">
        <v>6</v>
      </c>
      <c r="K12" s="86"/>
      <c r="L12" s="86"/>
    </row>
    <row r="13" spans="1:12" ht="37.5" customHeight="1">
      <c r="A13" s="501" t="s">
        <v>521</v>
      </c>
      <c r="B13" s="466" t="s">
        <v>1643</v>
      </c>
      <c r="C13" s="468"/>
      <c r="D13" s="38">
        <v>7</v>
      </c>
      <c r="E13" s="86"/>
      <c r="F13" s="261"/>
      <c r="G13" s="81"/>
      <c r="H13" s="499"/>
      <c r="I13" s="146" t="s">
        <v>1466</v>
      </c>
      <c r="J13" s="148">
        <v>7</v>
      </c>
      <c r="K13" s="86"/>
      <c r="L13" s="86"/>
    </row>
    <row r="14" spans="1:12" ht="22.5" customHeight="1">
      <c r="A14" s="501"/>
      <c r="B14" s="485" t="s">
        <v>1644</v>
      </c>
      <c r="C14" s="56" t="s">
        <v>522</v>
      </c>
      <c r="D14" s="90">
        <v>8</v>
      </c>
      <c r="E14" s="86"/>
      <c r="F14" s="261"/>
      <c r="G14" s="81"/>
      <c r="H14" s="499"/>
      <c r="I14" s="149" t="s">
        <v>1619</v>
      </c>
      <c r="J14" s="148">
        <v>8</v>
      </c>
      <c r="K14" s="86">
        <v>1</v>
      </c>
      <c r="L14" s="86"/>
    </row>
    <row r="15" spans="1:12" ht="22.5" customHeight="1">
      <c r="A15" s="501"/>
      <c r="B15" s="485"/>
      <c r="C15" s="56" t="s">
        <v>1465</v>
      </c>
      <c r="D15" s="38">
        <v>9</v>
      </c>
      <c r="E15" s="86"/>
      <c r="F15" s="261"/>
      <c r="G15" s="81"/>
      <c r="H15" s="499"/>
      <c r="I15" s="146" t="s">
        <v>1620</v>
      </c>
      <c r="J15" s="148">
        <v>9</v>
      </c>
      <c r="K15" s="86">
        <v>5</v>
      </c>
      <c r="L15" s="86"/>
    </row>
    <row r="16" spans="1:12" ht="22.5" customHeight="1">
      <c r="A16" s="501"/>
      <c r="B16" s="486" t="s">
        <v>1470</v>
      </c>
      <c r="C16" s="55" t="s">
        <v>1618</v>
      </c>
      <c r="D16" s="90">
        <v>10</v>
      </c>
      <c r="E16" s="86">
        <v>1</v>
      </c>
      <c r="F16" s="261">
        <v>1</v>
      </c>
      <c r="G16" s="81"/>
      <c r="H16" s="499"/>
      <c r="I16" s="146" t="s">
        <v>1432</v>
      </c>
      <c r="J16" s="148">
        <v>10</v>
      </c>
      <c r="K16" s="86"/>
      <c r="L16" s="86"/>
    </row>
    <row r="17" spans="1:12" ht="22.5" customHeight="1">
      <c r="A17" s="501"/>
      <c r="B17" s="487"/>
      <c r="C17" s="55" t="s">
        <v>1501</v>
      </c>
      <c r="D17" s="90">
        <v>11</v>
      </c>
      <c r="E17" s="86">
        <v>1</v>
      </c>
      <c r="F17" s="261">
        <v>1</v>
      </c>
      <c r="G17" s="81"/>
      <c r="H17" s="499"/>
      <c r="I17" s="146" t="s">
        <v>523</v>
      </c>
      <c r="J17" s="148">
        <v>11</v>
      </c>
      <c r="K17" s="218"/>
      <c r="L17" s="218"/>
    </row>
    <row r="18" spans="1:12" ht="22.5" customHeight="1">
      <c r="A18" s="501"/>
      <c r="B18" s="487"/>
      <c r="C18" s="55" t="s">
        <v>962</v>
      </c>
      <c r="D18" s="38">
        <v>12</v>
      </c>
      <c r="E18" s="86"/>
      <c r="F18" s="261"/>
      <c r="G18" s="81"/>
      <c r="H18" s="499"/>
      <c r="I18" s="146" t="s">
        <v>524</v>
      </c>
      <c r="J18" s="148">
        <v>12</v>
      </c>
      <c r="K18" s="218"/>
      <c r="L18" s="218"/>
    </row>
    <row r="19" spans="1:12" ht="22.5" customHeight="1">
      <c r="A19" s="501"/>
      <c r="B19" s="487"/>
      <c r="C19" s="55" t="s">
        <v>1501</v>
      </c>
      <c r="D19" s="90">
        <v>13</v>
      </c>
      <c r="E19" s="86"/>
      <c r="F19" s="261"/>
      <c r="G19" s="81"/>
      <c r="H19" s="499"/>
      <c r="I19" s="146" t="s">
        <v>525</v>
      </c>
      <c r="J19" s="148">
        <v>13</v>
      </c>
      <c r="K19" s="85"/>
      <c r="L19" s="85"/>
    </row>
    <row r="20" spans="1:12" ht="22.5" customHeight="1">
      <c r="A20" s="501"/>
      <c r="B20" s="487"/>
      <c r="C20" s="55" t="s">
        <v>1473</v>
      </c>
      <c r="D20" s="38">
        <v>14</v>
      </c>
      <c r="E20" s="86"/>
      <c r="F20" s="86"/>
      <c r="G20" s="81"/>
      <c r="H20" s="464" t="s">
        <v>526</v>
      </c>
      <c r="I20" s="146" t="s">
        <v>527</v>
      </c>
      <c r="J20" s="148">
        <v>14</v>
      </c>
      <c r="K20" s="86"/>
      <c r="L20" s="86"/>
    </row>
    <row r="21" spans="1:12" ht="22.5" customHeight="1">
      <c r="A21" s="501"/>
      <c r="B21" s="487"/>
      <c r="C21" s="55" t="s">
        <v>1501</v>
      </c>
      <c r="D21" s="90">
        <v>15</v>
      </c>
      <c r="E21" s="86"/>
      <c r="F21" s="86"/>
      <c r="G21" s="81"/>
      <c r="H21" s="464"/>
      <c r="I21" s="146" t="s">
        <v>961</v>
      </c>
      <c r="J21" s="148">
        <v>15</v>
      </c>
      <c r="K21" s="86"/>
      <c r="L21" s="86"/>
    </row>
    <row r="22" spans="1:12" ht="22.5" customHeight="1">
      <c r="A22" s="501"/>
      <c r="B22" s="487"/>
      <c r="C22" s="55" t="s">
        <v>1474</v>
      </c>
      <c r="D22" s="90">
        <v>16</v>
      </c>
      <c r="E22" s="86"/>
      <c r="F22" s="86"/>
      <c r="G22" s="81"/>
      <c r="H22" s="464"/>
      <c r="I22" s="146" t="s">
        <v>528</v>
      </c>
      <c r="J22" s="148">
        <v>16</v>
      </c>
      <c r="K22" s="86"/>
      <c r="L22" s="86"/>
    </row>
    <row r="23" spans="1:12" ht="20.25" customHeight="1">
      <c r="A23" s="501"/>
      <c r="B23" s="487"/>
      <c r="C23" s="96" t="s">
        <v>1475</v>
      </c>
      <c r="D23" s="72">
        <v>17</v>
      </c>
      <c r="E23" s="86"/>
      <c r="F23" s="86"/>
      <c r="G23" s="81"/>
      <c r="H23" s="464"/>
      <c r="I23" s="146" t="s">
        <v>529</v>
      </c>
      <c r="J23" s="148">
        <v>17</v>
      </c>
      <c r="K23" s="86"/>
      <c r="L23" s="86"/>
    </row>
    <row r="24" spans="1:12" ht="38.25" customHeight="1">
      <c r="A24" s="480" t="s">
        <v>1593</v>
      </c>
      <c r="B24" s="466" t="s">
        <v>1132</v>
      </c>
      <c r="C24" s="468"/>
      <c r="D24" s="90">
        <v>18</v>
      </c>
      <c r="E24" s="86">
        <v>3</v>
      </c>
      <c r="F24" s="86"/>
      <c r="G24" s="81"/>
      <c r="H24" s="464" t="s">
        <v>963</v>
      </c>
      <c r="I24" s="146" t="s">
        <v>530</v>
      </c>
      <c r="J24" s="148">
        <v>18</v>
      </c>
      <c r="K24" s="86">
        <v>7</v>
      </c>
      <c r="L24" s="86"/>
    </row>
    <row r="25" spans="1:12" ht="42.75" customHeight="1">
      <c r="A25" s="480"/>
      <c r="B25" s="466" t="s">
        <v>1056</v>
      </c>
      <c r="C25" s="468"/>
      <c r="D25" s="91" t="s">
        <v>1117</v>
      </c>
      <c r="E25" s="86"/>
      <c r="F25" s="86"/>
      <c r="G25" s="81"/>
      <c r="H25" s="464"/>
      <c r="I25" s="146" t="s">
        <v>531</v>
      </c>
      <c r="J25" s="148">
        <v>19</v>
      </c>
      <c r="K25" s="86">
        <v>2</v>
      </c>
      <c r="L25" s="85"/>
    </row>
    <row r="26" spans="1:12" ht="22.5" customHeight="1">
      <c r="A26" s="466" t="s">
        <v>1482</v>
      </c>
      <c r="B26" s="467"/>
      <c r="C26" s="468"/>
      <c r="D26" s="90">
        <v>20</v>
      </c>
      <c r="E26" s="86">
        <v>2</v>
      </c>
      <c r="F26" s="86">
        <v>1</v>
      </c>
      <c r="G26" s="81"/>
      <c r="H26" s="464"/>
      <c r="I26" s="146" t="s">
        <v>1639</v>
      </c>
      <c r="J26" s="148">
        <v>20</v>
      </c>
      <c r="K26" s="86">
        <v>1</v>
      </c>
      <c r="L26" s="86"/>
    </row>
    <row r="27" spans="1:12" ht="40.5" customHeight="1">
      <c r="A27" s="469" t="s">
        <v>1138</v>
      </c>
      <c r="B27" s="470"/>
      <c r="C27" s="470"/>
      <c r="D27" s="38">
        <v>21</v>
      </c>
      <c r="E27" s="86">
        <v>1</v>
      </c>
      <c r="F27" s="86">
        <v>1</v>
      </c>
      <c r="G27" s="81"/>
      <c r="H27" s="464"/>
      <c r="I27" s="144" t="s">
        <v>532</v>
      </c>
      <c r="J27" s="148">
        <v>21</v>
      </c>
      <c r="K27" s="86">
        <v>11</v>
      </c>
      <c r="L27" s="86"/>
    </row>
    <row r="28" spans="1:12" ht="22.5" customHeight="1">
      <c r="A28" s="471" t="s">
        <v>1129</v>
      </c>
      <c r="B28" s="472"/>
      <c r="C28" s="473"/>
      <c r="D28" s="90">
        <v>22</v>
      </c>
      <c r="E28" s="86"/>
      <c r="F28" s="86"/>
      <c r="G28" s="81"/>
      <c r="H28" s="498" t="s">
        <v>1621</v>
      </c>
      <c r="I28" s="149" t="s">
        <v>941</v>
      </c>
      <c r="J28" s="148">
        <v>22</v>
      </c>
      <c r="K28" s="86"/>
      <c r="L28" s="86"/>
    </row>
    <row r="29" spans="1:12" ht="22.5" customHeight="1">
      <c r="A29" s="500" t="s">
        <v>1497</v>
      </c>
      <c r="B29" s="500"/>
      <c r="C29" s="500"/>
      <c r="D29" s="145">
        <v>23</v>
      </c>
      <c r="E29" s="86"/>
      <c r="F29" s="261"/>
      <c r="G29" s="81"/>
      <c r="H29" s="499"/>
      <c r="I29" s="146" t="s">
        <v>533</v>
      </c>
      <c r="J29" s="148">
        <v>23</v>
      </c>
      <c r="K29" s="86">
        <v>3</v>
      </c>
      <c r="L29" s="86"/>
    </row>
    <row r="30" spans="1:12" ht="22.5" customHeight="1">
      <c r="A30" s="441" t="s">
        <v>534</v>
      </c>
      <c r="B30" s="442"/>
      <c r="C30" s="443"/>
      <c r="D30" s="145">
        <v>24</v>
      </c>
      <c r="E30" s="86"/>
      <c r="F30" s="261"/>
      <c r="G30" s="81"/>
      <c r="H30" s="499"/>
      <c r="I30" s="146" t="s">
        <v>1622</v>
      </c>
      <c r="J30" s="148">
        <v>24</v>
      </c>
      <c r="K30" s="86"/>
      <c r="L30" s="86"/>
    </row>
    <row r="31" spans="1:12" ht="35.25" customHeight="1">
      <c r="A31" s="441" t="s">
        <v>535</v>
      </c>
      <c r="B31" s="442"/>
      <c r="C31" s="443"/>
      <c r="D31" s="145">
        <v>25</v>
      </c>
      <c r="E31" s="86"/>
      <c r="F31" s="261"/>
      <c r="G31" s="81"/>
      <c r="H31" s="499"/>
      <c r="I31" s="146" t="s">
        <v>1624</v>
      </c>
      <c r="J31" s="148">
        <v>25</v>
      </c>
      <c r="K31" s="86"/>
      <c r="L31" s="86"/>
    </row>
    <row r="32" spans="1:12" ht="43.5" customHeight="1">
      <c r="A32" s="465" t="s">
        <v>1595</v>
      </c>
      <c r="B32" s="474" t="s">
        <v>1623</v>
      </c>
      <c r="C32" s="474"/>
      <c r="D32" s="145">
        <v>26</v>
      </c>
      <c r="E32" s="86"/>
      <c r="F32" s="261"/>
      <c r="G32" s="81"/>
      <c r="H32" s="499"/>
      <c r="I32" s="146" t="s">
        <v>536</v>
      </c>
      <c r="J32" s="148">
        <v>26</v>
      </c>
      <c r="K32" s="86">
        <v>10</v>
      </c>
      <c r="L32" s="86"/>
    </row>
    <row r="33" spans="1:12" ht="22.5" customHeight="1">
      <c r="A33" s="465"/>
      <c r="B33" s="441" t="s">
        <v>1625</v>
      </c>
      <c r="C33" s="442"/>
      <c r="D33" s="145">
        <v>27</v>
      </c>
      <c r="E33" s="86"/>
      <c r="F33" s="261"/>
      <c r="G33" s="81"/>
      <c r="H33" s="499"/>
      <c r="I33" s="146" t="s">
        <v>1627</v>
      </c>
      <c r="J33" s="148">
        <v>27</v>
      </c>
      <c r="K33" s="86"/>
      <c r="L33" s="86"/>
    </row>
    <row r="34" spans="1:12" ht="42" customHeight="1">
      <c r="A34" s="465"/>
      <c r="B34" s="441" t="s">
        <v>1626</v>
      </c>
      <c r="C34" s="443"/>
      <c r="D34" s="145">
        <v>28</v>
      </c>
      <c r="E34" s="86"/>
      <c r="F34" s="261"/>
      <c r="G34" s="81"/>
      <c r="H34" s="499"/>
      <c r="I34" s="146" t="s">
        <v>537</v>
      </c>
      <c r="J34" s="150">
        <v>28</v>
      </c>
      <c r="K34" s="218"/>
      <c r="L34" s="218"/>
    </row>
    <row r="35" spans="1:12" ht="22.5" customHeight="1">
      <c r="A35" s="465"/>
      <c r="B35" s="441" t="s">
        <v>1628</v>
      </c>
      <c r="C35" s="443"/>
      <c r="D35" s="145">
        <v>29</v>
      </c>
      <c r="E35" s="86"/>
      <c r="F35" s="86"/>
      <c r="G35" s="81"/>
      <c r="H35" s="499"/>
      <c r="I35" s="146" t="s">
        <v>1629</v>
      </c>
      <c r="J35" s="151">
        <v>29</v>
      </c>
      <c r="K35" s="86">
        <v>13</v>
      </c>
      <c r="L35" s="86"/>
    </row>
    <row r="36" spans="1:12" ht="22.5" customHeight="1">
      <c r="A36" s="465"/>
      <c r="B36" s="453" t="s">
        <v>1630</v>
      </c>
      <c r="C36" s="454"/>
      <c r="D36" s="145">
        <v>30</v>
      </c>
      <c r="E36" s="86"/>
      <c r="F36" s="86"/>
      <c r="G36" s="81"/>
      <c r="H36" s="499"/>
      <c r="I36" s="146" t="s">
        <v>538</v>
      </c>
      <c r="J36" s="150">
        <v>30</v>
      </c>
      <c r="K36" s="86">
        <v>9</v>
      </c>
      <c r="L36" s="86"/>
    </row>
    <row r="37" spans="1:12" ht="22.5" customHeight="1">
      <c r="A37" s="465"/>
      <c r="B37" s="453" t="s">
        <v>1631</v>
      </c>
      <c r="C37" s="454"/>
      <c r="D37" s="145">
        <v>31</v>
      </c>
      <c r="E37" s="86"/>
      <c r="F37" s="261"/>
      <c r="G37" s="81"/>
      <c r="H37" s="499"/>
      <c r="I37" s="146" t="s">
        <v>942</v>
      </c>
      <c r="J37" s="151">
        <v>31</v>
      </c>
      <c r="K37" s="86">
        <v>7</v>
      </c>
      <c r="L37" s="86"/>
    </row>
    <row r="38" spans="1:12" ht="22.5" customHeight="1">
      <c r="A38" s="465"/>
      <c r="B38" s="453" t="s">
        <v>1632</v>
      </c>
      <c r="C38" s="454"/>
      <c r="D38" s="145">
        <v>32</v>
      </c>
      <c r="E38" s="86"/>
      <c r="F38" s="86"/>
      <c r="G38" s="81"/>
      <c r="H38" s="499"/>
      <c r="I38" s="152" t="s">
        <v>1471</v>
      </c>
      <c r="J38" s="150">
        <v>32</v>
      </c>
      <c r="K38" s="86">
        <v>7</v>
      </c>
      <c r="L38" s="86"/>
    </row>
    <row r="39" spans="1:12" ht="22.5" customHeight="1">
      <c r="A39" s="465" t="s">
        <v>1596</v>
      </c>
      <c r="B39" s="453" t="s">
        <v>539</v>
      </c>
      <c r="C39" s="454"/>
      <c r="D39" s="145">
        <v>33</v>
      </c>
      <c r="E39" s="86">
        <v>3</v>
      </c>
      <c r="F39" s="86"/>
      <c r="G39" s="81"/>
      <c r="H39" s="496" t="s">
        <v>540</v>
      </c>
      <c r="I39" s="497"/>
      <c r="J39" s="151">
        <v>33</v>
      </c>
      <c r="K39" s="86"/>
      <c r="L39" s="86"/>
    </row>
    <row r="40" spans="1:12" ht="22.5" customHeight="1">
      <c r="A40" s="465"/>
      <c r="B40" s="453" t="s">
        <v>541</v>
      </c>
      <c r="C40" s="454"/>
      <c r="D40" s="145">
        <v>34</v>
      </c>
      <c r="E40" s="86">
        <v>3</v>
      </c>
      <c r="F40" s="86"/>
      <c r="G40" s="81"/>
      <c r="H40" s="463" t="s">
        <v>542</v>
      </c>
      <c r="I40" s="463"/>
      <c r="J40" s="150">
        <v>34</v>
      </c>
      <c r="K40" s="86">
        <v>1</v>
      </c>
      <c r="L40" s="86"/>
    </row>
    <row r="41" spans="1:12" ht="22.5" customHeight="1">
      <c r="A41" s="465"/>
      <c r="B41" s="482" t="s">
        <v>543</v>
      </c>
      <c r="C41" s="483"/>
      <c r="D41" s="145">
        <v>35</v>
      </c>
      <c r="E41" s="86">
        <v>5</v>
      </c>
      <c r="F41" s="261"/>
      <c r="G41" s="81"/>
      <c r="H41" s="484" t="s">
        <v>1638</v>
      </c>
      <c r="I41" s="484"/>
      <c r="K41" s="83"/>
      <c r="L41" s="83"/>
    </row>
    <row r="42" spans="1:12" ht="22.5" customHeight="1">
      <c r="A42" s="453" t="s">
        <v>1484</v>
      </c>
      <c r="B42" s="455"/>
      <c r="C42" s="454"/>
      <c r="D42" s="145">
        <v>36</v>
      </c>
      <c r="E42" s="86">
        <v>11</v>
      </c>
      <c r="F42" s="86"/>
      <c r="G42" s="81"/>
      <c r="K42" s="83"/>
      <c r="L42" s="83"/>
    </row>
    <row r="43" spans="1:12" ht="22.5" customHeight="1">
      <c r="A43" s="453" t="s">
        <v>1472</v>
      </c>
      <c r="B43" s="455"/>
      <c r="C43" s="454"/>
      <c r="D43" s="145">
        <v>37</v>
      </c>
      <c r="E43" s="86">
        <v>14</v>
      </c>
      <c r="F43" s="86">
        <v>4</v>
      </c>
      <c r="G43" s="81"/>
      <c r="H43" s="84"/>
      <c r="J43" s="3"/>
      <c r="K43" s="83"/>
      <c r="L43" s="83"/>
    </row>
    <row r="44" spans="1:12" ht="42.75" customHeight="1">
      <c r="A44" s="453" t="s">
        <v>544</v>
      </c>
      <c r="B44" s="455"/>
      <c r="C44" s="454"/>
      <c r="D44" s="145">
        <v>38</v>
      </c>
      <c r="E44" s="86">
        <v>31</v>
      </c>
      <c r="F44" s="86">
        <v>7</v>
      </c>
      <c r="G44" s="81"/>
      <c r="I44" s="481" t="s">
        <v>1064</v>
      </c>
      <c r="J44" s="481"/>
      <c r="K44" s="481"/>
      <c r="L44" s="83"/>
    </row>
    <row r="45" spans="1:12" ht="40.5" customHeight="1">
      <c r="A45" s="441" t="s">
        <v>1597</v>
      </c>
      <c r="B45" s="442"/>
      <c r="C45" s="443"/>
      <c r="D45" s="145">
        <v>39</v>
      </c>
      <c r="E45" s="86">
        <v>4</v>
      </c>
      <c r="F45" s="86">
        <v>1</v>
      </c>
      <c r="G45" s="81"/>
      <c r="H45" s="98"/>
      <c r="I45" s="98"/>
      <c r="J45" s="98"/>
      <c r="K45" s="98"/>
      <c r="L45" s="83"/>
    </row>
    <row r="46" spans="1:12" ht="22.5" customHeight="1">
      <c r="A46" s="441" t="s">
        <v>1464</v>
      </c>
      <c r="B46" s="442"/>
      <c r="C46" s="443"/>
      <c r="D46" s="145">
        <v>40</v>
      </c>
      <c r="E46" s="86"/>
      <c r="F46" s="86"/>
      <c r="G46" s="81"/>
      <c r="H46" s="98"/>
      <c r="I46" s="97" t="s">
        <v>1125</v>
      </c>
      <c r="J46" s="72">
        <v>1</v>
      </c>
      <c r="K46" s="210"/>
      <c r="L46" s="16"/>
    </row>
    <row r="47" spans="1:11" ht="42" customHeight="1">
      <c r="A47" s="460" t="s">
        <v>1120</v>
      </c>
      <c r="B47" s="461"/>
      <c r="C47" s="462"/>
      <c r="D47" s="145">
        <v>41</v>
      </c>
      <c r="E47" s="86">
        <v>1</v>
      </c>
      <c r="F47" s="86"/>
      <c r="G47" s="81"/>
      <c r="H47" s="98"/>
      <c r="I47" s="99" t="s">
        <v>1112</v>
      </c>
      <c r="J47" s="72">
        <v>2</v>
      </c>
      <c r="K47" s="210"/>
    </row>
    <row r="48" spans="1:11" ht="22.5" customHeight="1">
      <c r="A48" s="463" t="s">
        <v>1121</v>
      </c>
      <c r="B48" s="463"/>
      <c r="C48" s="463"/>
      <c r="D48" s="145">
        <v>42</v>
      </c>
      <c r="E48" s="86">
        <v>1</v>
      </c>
      <c r="F48" s="261"/>
      <c r="G48" s="81"/>
      <c r="H48" s="98"/>
      <c r="I48" s="97" t="s">
        <v>1126</v>
      </c>
      <c r="J48" s="72">
        <v>3</v>
      </c>
      <c r="K48" s="210"/>
    </row>
    <row r="49" spans="1:11" ht="75" customHeight="1">
      <c r="A49" s="457" t="s">
        <v>545</v>
      </c>
      <c r="B49" s="458"/>
      <c r="C49" s="459"/>
      <c r="D49" s="145">
        <v>43</v>
      </c>
      <c r="E49" s="86">
        <v>1</v>
      </c>
      <c r="F49" s="261"/>
      <c r="G49" s="81"/>
      <c r="I49" s="97" t="s">
        <v>939</v>
      </c>
      <c r="J49" s="72">
        <v>4</v>
      </c>
      <c r="K49" s="210"/>
    </row>
    <row r="50" spans="1:12" ht="37.5" customHeight="1">
      <c r="A50" s="456" t="s">
        <v>1467</v>
      </c>
      <c r="B50" s="456"/>
      <c r="C50" s="456"/>
      <c r="D50" s="145">
        <v>44</v>
      </c>
      <c r="E50" s="86"/>
      <c r="F50" s="261"/>
      <c r="G50" s="81"/>
      <c r="H50" s="100"/>
      <c r="I50" s="97" t="s">
        <v>1113</v>
      </c>
      <c r="J50" s="72">
        <v>5</v>
      </c>
      <c r="K50" s="209">
        <v>1</v>
      </c>
      <c r="L50" s="82"/>
    </row>
    <row r="51" spans="1:12" ht="37.5" customHeight="1">
      <c r="A51" s="457" t="s">
        <v>546</v>
      </c>
      <c r="B51" s="458"/>
      <c r="C51" s="459"/>
      <c r="D51" s="145">
        <v>45</v>
      </c>
      <c r="E51" s="86">
        <v>8</v>
      </c>
      <c r="F51" s="86">
        <v>1</v>
      </c>
      <c r="G51" s="81"/>
      <c r="H51" s="502"/>
      <c r="I51" s="502"/>
      <c r="J51" s="507"/>
      <c r="K51" s="507"/>
      <c r="L51" s="3"/>
    </row>
    <row r="52" spans="5:12" ht="39" customHeight="1">
      <c r="E52" s="181"/>
      <c r="F52" s="181"/>
      <c r="G52" s="81"/>
      <c r="H52" s="504"/>
      <c r="I52" s="504"/>
      <c r="J52" s="505"/>
      <c r="K52" s="505"/>
      <c r="L52" s="68"/>
    </row>
    <row r="53" spans="5:12" ht="27" customHeight="1">
      <c r="E53" s="181"/>
      <c r="F53" s="181"/>
      <c r="G53" s="81"/>
      <c r="H53" s="3"/>
      <c r="I53" s="3"/>
      <c r="J53" s="506"/>
      <c r="K53" s="506"/>
      <c r="L53" s="82"/>
    </row>
    <row r="54" spans="5:12" ht="18" customHeight="1">
      <c r="E54" s="181"/>
      <c r="F54" s="181"/>
      <c r="G54" s="81"/>
      <c r="H54" s="3"/>
      <c r="I54" s="3"/>
      <c r="J54" s="95"/>
      <c r="K54" s="95"/>
      <c r="L54" s="82"/>
    </row>
    <row r="55" spans="1:12" ht="20.25" customHeight="1">
      <c r="A55" s="102"/>
      <c r="B55" s="102"/>
      <c r="C55" s="102"/>
      <c r="D55" s="103"/>
      <c r="E55" s="181"/>
      <c r="F55" s="181"/>
      <c r="G55" s="81"/>
      <c r="H55" s="94"/>
      <c r="I55" s="94"/>
      <c r="J55" s="5"/>
      <c r="K55" s="5"/>
      <c r="L55" s="3"/>
    </row>
    <row r="56" spans="1:12" ht="20.25" customHeight="1">
      <c r="A56" s="102"/>
      <c r="B56" s="102"/>
      <c r="C56" s="102"/>
      <c r="D56" s="103"/>
      <c r="E56" s="181"/>
      <c r="F56" s="181"/>
      <c r="G56" s="81"/>
      <c r="H56" s="94"/>
      <c r="I56" s="94"/>
      <c r="J56" s="5"/>
      <c r="K56" s="5"/>
      <c r="L56" s="3"/>
    </row>
    <row r="57" spans="4:12" ht="15.75" customHeight="1">
      <c r="D57" s="104"/>
      <c r="E57" s="2"/>
      <c r="F57" s="2"/>
      <c r="G57" s="2"/>
      <c r="H57" s="502"/>
      <c r="I57" s="502"/>
      <c r="J57" s="503"/>
      <c r="K57" s="503"/>
      <c r="L57" s="3"/>
    </row>
  </sheetData>
  <sheetProtection selectLockedCells="1" selectUnlockedCells="1"/>
  <mergeCells count="66">
    <mergeCell ref="H57:I57"/>
    <mergeCell ref="J57:K57"/>
    <mergeCell ref="A51:C51"/>
    <mergeCell ref="H52:I52"/>
    <mergeCell ref="J52:K52"/>
    <mergeCell ref="J53:K53"/>
    <mergeCell ref="J51:K51"/>
    <mergeCell ref="H51:I51"/>
    <mergeCell ref="D2:K2"/>
    <mergeCell ref="H39:I39"/>
    <mergeCell ref="H28:H38"/>
    <mergeCell ref="A29:C29"/>
    <mergeCell ref="A30:C30"/>
    <mergeCell ref="A31:C31"/>
    <mergeCell ref="A32:A38"/>
    <mergeCell ref="H7:H19"/>
    <mergeCell ref="A13:A23"/>
    <mergeCell ref="B13:C13"/>
    <mergeCell ref="B14:B15"/>
    <mergeCell ref="B16:B23"/>
    <mergeCell ref="H20:H23"/>
    <mergeCell ref="A7:A11"/>
    <mergeCell ref="B11:C11"/>
    <mergeCell ref="B12:C12"/>
    <mergeCell ref="B8:C8"/>
    <mergeCell ref="B9:C9"/>
    <mergeCell ref="B10:C10"/>
    <mergeCell ref="I44:K44"/>
    <mergeCell ref="A42:C42"/>
    <mergeCell ref="B38:C38"/>
    <mergeCell ref="B40:C40"/>
    <mergeCell ref="B41:C41"/>
    <mergeCell ref="H41:I41"/>
    <mergeCell ref="H40:I40"/>
    <mergeCell ref="A24:A25"/>
    <mergeCell ref="B24:C24"/>
    <mergeCell ref="B33:C33"/>
    <mergeCell ref="B25:C25"/>
    <mergeCell ref="H4:L4"/>
    <mergeCell ref="H5:I5"/>
    <mergeCell ref="H6:I6"/>
    <mergeCell ref="B7:C7"/>
    <mergeCell ref="H24:H27"/>
    <mergeCell ref="A39:A41"/>
    <mergeCell ref="B39:C39"/>
    <mergeCell ref="B37:C37"/>
    <mergeCell ref="B34:C34"/>
    <mergeCell ref="B35:C35"/>
    <mergeCell ref="A26:C26"/>
    <mergeCell ref="A27:C27"/>
    <mergeCell ref="A28:C28"/>
    <mergeCell ref="B32:C32"/>
    <mergeCell ref="A50:C50"/>
    <mergeCell ref="A49:C49"/>
    <mergeCell ref="A47:C47"/>
    <mergeCell ref="A48:C48"/>
    <mergeCell ref="A46:C46"/>
    <mergeCell ref="A2:C2"/>
    <mergeCell ref="A3:F3"/>
    <mergeCell ref="C4:F4"/>
    <mergeCell ref="A6:C6"/>
    <mergeCell ref="A5:C5"/>
    <mergeCell ref="B36:C36"/>
    <mergeCell ref="A43:C43"/>
    <mergeCell ref="A44:C44"/>
    <mergeCell ref="A45:C45"/>
  </mergeCells>
  <conditionalFormatting sqref="E7:F47 K7:L35">
    <cfRule type="cellIs" priority="1" dxfId="0" operator="lessThan" stopIfTrue="1">
      <formula>0</formula>
    </cfRule>
  </conditionalFormatting>
  <printOptions/>
  <pageMargins left="0.65" right="0.17" top="0.23" bottom="0" header="0.22" footer="0"/>
  <pageSetup fitToHeight="1" fitToWidth="1" horizontalDpi="600" verticalDpi="600" orientation="landscape" paperSize="9" scale="38" r:id="rId2"/>
  <ignoredErrors>
    <ignoredError sqref="D25" numberStoredAsText="1"/>
  </ignoredErrors>
  <drawing r:id="rId1"/>
</worksheet>
</file>

<file path=xl/worksheets/sheet4.xml><?xml version="1.0" encoding="utf-8"?>
<worksheet xmlns="http://schemas.openxmlformats.org/spreadsheetml/2006/main" xmlns:r="http://schemas.openxmlformats.org/officeDocument/2006/relationships">
  <sheetPr codeName="Sheet8">
    <tabColor indexed="26"/>
    <pageSetUpPr fitToPage="1"/>
  </sheetPr>
  <dimension ref="A2:K81"/>
  <sheetViews>
    <sheetView showGridLines="0" zoomScale="25" zoomScaleNormal="25" zoomScalePageLayoutView="0" workbookViewId="0" topLeftCell="A1">
      <selection activeCell="F18" sqref="F18"/>
    </sheetView>
  </sheetViews>
  <sheetFormatPr defaultColWidth="9.140625" defaultRowHeight="33" customHeight="1"/>
  <cols>
    <col min="1" max="1" width="190.00390625" style="105" customWidth="1"/>
    <col min="2" max="2" width="255.28125" style="105" customWidth="1"/>
    <col min="3" max="3" width="10.140625" style="106" customWidth="1"/>
    <col min="4" max="4" width="32.57421875" style="313" customWidth="1"/>
    <col min="5" max="5" width="29.421875" style="313" customWidth="1"/>
    <col min="6" max="6" width="36.28125" style="313" customWidth="1"/>
    <col min="7" max="7" width="42.140625" style="313" customWidth="1"/>
    <col min="8" max="16384" width="9.140625" style="70" customWidth="1"/>
  </cols>
  <sheetData>
    <row r="2" spans="1:7" ht="63" customHeight="1">
      <c r="A2" s="508" t="s">
        <v>959</v>
      </c>
      <c r="B2" s="508"/>
      <c r="C2" s="535" t="str">
        <f>IF('Титул ф.1'!D27=0," ",'Титул ф.1'!D27)</f>
        <v>Ульяновский областной суд </v>
      </c>
      <c r="D2" s="536"/>
      <c r="E2" s="536"/>
      <c r="F2" s="536"/>
      <c r="G2" s="537"/>
    </row>
    <row r="3" spans="1:7" ht="41.25" customHeight="1">
      <c r="A3" s="107" t="s">
        <v>1478</v>
      </c>
      <c r="B3" s="107"/>
      <c r="C3" s="108"/>
      <c r="D3" s="304"/>
      <c r="E3" s="304"/>
      <c r="F3" s="304"/>
      <c r="G3" s="304"/>
    </row>
    <row r="4" spans="1:7" ht="33" customHeight="1">
      <c r="A4" s="109"/>
      <c r="B4" s="109"/>
      <c r="C4" s="110"/>
      <c r="D4" s="305"/>
      <c r="E4" s="305"/>
      <c r="F4" s="305"/>
      <c r="G4" s="305"/>
    </row>
    <row r="5" spans="1:7" ht="129.75" customHeight="1">
      <c r="A5" s="511" t="s">
        <v>1122</v>
      </c>
      <c r="B5" s="512"/>
      <c r="C5" s="153" t="s">
        <v>867</v>
      </c>
      <c r="D5" s="306" t="s">
        <v>547</v>
      </c>
      <c r="E5" s="306" t="s">
        <v>548</v>
      </c>
      <c r="F5" s="306" t="s">
        <v>549</v>
      </c>
      <c r="G5" s="306" t="s">
        <v>550</v>
      </c>
    </row>
    <row r="6" spans="1:7" s="111" customFormat="1" ht="33" customHeight="1">
      <c r="A6" s="513" t="s">
        <v>1649</v>
      </c>
      <c r="B6" s="514"/>
      <c r="C6" s="154"/>
      <c r="D6" s="307">
        <v>1</v>
      </c>
      <c r="E6" s="307">
        <v>2</v>
      </c>
      <c r="F6" s="307">
        <v>3</v>
      </c>
      <c r="G6" s="307">
        <v>4</v>
      </c>
    </row>
    <row r="7" spans="1:8" ht="33" customHeight="1">
      <c r="A7" s="509" t="s">
        <v>1123</v>
      </c>
      <c r="B7" s="510"/>
      <c r="C7" s="157">
        <v>1</v>
      </c>
      <c r="D7" s="308"/>
      <c r="E7" s="308"/>
      <c r="F7" s="308"/>
      <c r="G7" s="308"/>
      <c r="H7" s="112"/>
    </row>
    <row r="8" spans="1:7" ht="33" customHeight="1">
      <c r="A8" s="509" t="s">
        <v>1124</v>
      </c>
      <c r="B8" s="510"/>
      <c r="C8" s="157">
        <v>2</v>
      </c>
      <c r="D8" s="308"/>
      <c r="E8" s="308"/>
      <c r="F8" s="308"/>
      <c r="G8" s="308"/>
    </row>
    <row r="9" spans="1:7" ht="33" customHeight="1">
      <c r="A9" s="509" t="s">
        <v>1498</v>
      </c>
      <c r="B9" s="510"/>
      <c r="C9" s="157">
        <v>3</v>
      </c>
      <c r="D9" s="308"/>
      <c r="E9" s="308"/>
      <c r="F9" s="308"/>
      <c r="G9" s="308"/>
    </row>
    <row r="10" spans="1:7" ht="33" customHeight="1">
      <c r="A10" s="509" t="s">
        <v>1499</v>
      </c>
      <c r="B10" s="510"/>
      <c r="C10" s="157">
        <v>4</v>
      </c>
      <c r="D10" s="308"/>
      <c r="E10" s="308"/>
      <c r="F10" s="308"/>
      <c r="G10" s="308"/>
    </row>
    <row r="11" spans="1:7" ht="33" customHeight="1">
      <c r="A11" s="509" t="s">
        <v>938</v>
      </c>
      <c r="B11" s="510"/>
      <c r="C11" s="157">
        <v>5</v>
      </c>
      <c r="D11" s="308"/>
      <c r="E11" s="308"/>
      <c r="F11" s="308"/>
      <c r="G11" s="308"/>
    </row>
    <row r="12" spans="1:7" ht="33" customHeight="1">
      <c r="A12" s="509" t="s">
        <v>1136</v>
      </c>
      <c r="B12" s="510"/>
      <c r="C12" s="157">
        <v>6</v>
      </c>
      <c r="D12" s="308"/>
      <c r="E12" s="308"/>
      <c r="F12" s="308"/>
      <c r="G12" s="308"/>
    </row>
    <row r="13" spans="1:7" ht="33" customHeight="1">
      <c r="A13" s="509" t="s">
        <v>1500</v>
      </c>
      <c r="B13" s="510"/>
      <c r="C13" s="157">
        <v>7</v>
      </c>
      <c r="D13" s="308"/>
      <c r="E13" s="308"/>
      <c r="F13" s="308"/>
      <c r="G13" s="308"/>
    </row>
    <row r="14" spans="1:7" ht="33" customHeight="1">
      <c r="A14" s="509" t="s">
        <v>1057</v>
      </c>
      <c r="B14" s="510"/>
      <c r="C14" s="157">
        <v>8</v>
      </c>
      <c r="D14" s="308"/>
      <c r="E14" s="308"/>
      <c r="F14" s="308"/>
      <c r="G14" s="308"/>
    </row>
    <row r="15" spans="1:7" ht="33" customHeight="1">
      <c r="A15" s="509" t="s">
        <v>981</v>
      </c>
      <c r="B15" s="510"/>
      <c r="C15" s="157">
        <v>9</v>
      </c>
      <c r="D15" s="308"/>
      <c r="E15" s="308"/>
      <c r="F15" s="308"/>
      <c r="G15" s="308"/>
    </row>
    <row r="16" spans="1:7" ht="33" customHeight="1">
      <c r="A16" s="509" t="s">
        <v>551</v>
      </c>
      <c r="B16" s="510"/>
      <c r="C16" s="157">
        <v>10</v>
      </c>
      <c r="D16" s="308"/>
      <c r="E16" s="308"/>
      <c r="F16" s="308"/>
      <c r="G16" s="308"/>
    </row>
    <row r="17" spans="1:7" ht="33" customHeight="1">
      <c r="A17" s="509" t="s">
        <v>552</v>
      </c>
      <c r="B17" s="510"/>
      <c r="C17" s="157">
        <v>11</v>
      </c>
      <c r="D17" s="308"/>
      <c r="E17" s="308"/>
      <c r="F17" s="308"/>
      <c r="G17" s="308"/>
    </row>
    <row r="18" spans="1:7" ht="62.25" customHeight="1">
      <c r="A18" s="522" t="s">
        <v>553</v>
      </c>
      <c r="B18" s="523"/>
      <c r="C18" s="157">
        <v>12</v>
      </c>
      <c r="D18" s="308"/>
      <c r="E18" s="308"/>
      <c r="F18" s="308"/>
      <c r="G18" s="309"/>
    </row>
    <row r="19" spans="1:7" ht="33" customHeight="1">
      <c r="A19" s="509" t="s">
        <v>1111</v>
      </c>
      <c r="B19" s="510"/>
      <c r="C19" s="157">
        <v>13</v>
      </c>
      <c r="D19" s="308"/>
      <c r="E19" s="308"/>
      <c r="F19" s="308"/>
      <c r="G19" s="308"/>
    </row>
    <row r="20" spans="1:7" ht="33" customHeight="1">
      <c r="A20" s="509" t="s">
        <v>999</v>
      </c>
      <c r="B20" s="510"/>
      <c r="C20" s="157">
        <v>14</v>
      </c>
      <c r="D20" s="308"/>
      <c r="E20" s="308"/>
      <c r="F20" s="308"/>
      <c r="G20" s="308"/>
    </row>
    <row r="21" spans="1:7" ht="33" customHeight="1">
      <c r="A21" s="509" t="s">
        <v>1000</v>
      </c>
      <c r="B21" s="510"/>
      <c r="C21" s="157">
        <v>15</v>
      </c>
      <c r="D21" s="308"/>
      <c r="E21" s="308"/>
      <c r="F21" s="308"/>
      <c r="G21" s="308"/>
    </row>
    <row r="22" spans="1:7" ht="33" customHeight="1">
      <c r="A22" s="524" t="s">
        <v>554</v>
      </c>
      <c r="B22" s="525"/>
      <c r="C22" s="157">
        <v>16</v>
      </c>
      <c r="D22" s="308"/>
      <c r="E22" s="308"/>
      <c r="F22" s="308"/>
      <c r="G22" s="308"/>
    </row>
    <row r="23" spans="1:7" ht="33" customHeight="1">
      <c r="A23" s="509" t="s">
        <v>45</v>
      </c>
      <c r="B23" s="510"/>
      <c r="C23" s="157">
        <v>17</v>
      </c>
      <c r="D23" s="308"/>
      <c r="E23" s="308"/>
      <c r="F23" s="308"/>
      <c r="G23" s="308"/>
    </row>
    <row r="24" spans="1:7" ht="33" customHeight="1">
      <c r="A24" s="509" t="s">
        <v>1001</v>
      </c>
      <c r="B24" s="510"/>
      <c r="C24" s="157">
        <v>18</v>
      </c>
      <c r="D24" s="310"/>
      <c r="E24" s="310"/>
      <c r="F24" s="310"/>
      <c r="G24" s="310"/>
    </row>
    <row r="25" spans="1:7" ht="33" customHeight="1">
      <c r="A25" s="509" t="s">
        <v>555</v>
      </c>
      <c r="B25" s="510"/>
      <c r="C25" s="157">
        <v>19</v>
      </c>
      <c r="D25" s="310"/>
      <c r="E25" s="310"/>
      <c r="F25" s="310"/>
      <c r="G25" s="310"/>
    </row>
    <row r="26" spans="1:7" ht="33" customHeight="1">
      <c r="A26" s="509" t="s">
        <v>46</v>
      </c>
      <c r="B26" s="510"/>
      <c r="C26" s="157">
        <v>20</v>
      </c>
      <c r="D26" s="308">
        <v>20</v>
      </c>
      <c r="E26" s="308">
        <v>20</v>
      </c>
      <c r="F26" s="308"/>
      <c r="G26" s="308"/>
    </row>
    <row r="27" spans="1:7" ht="33" customHeight="1">
      <c r="A27" s="509" t="s">
        <v>556</v>
      </c>
      <c r="B27" s="510"/>
      <c r="C27" s="157">
        <v>21</v>
      </c>
      <c r="D27" s="308"/>
      <c r="E27" s="308"/>
      <c r="F27" s="308"/>
      <c r="G27" s="308"/>
    </row>
    <row r="28" spans="1:7" ht="33" customHeight="1">
      <c r="A28" s="509" t="s">
        <v>614</v>
      </c>
      <c r="B28" s="510"/>
      <c r="C28" s="157">
        <v>22</v>
      </c>
      <c r="D28" s="308"/>
      <c r="E28" s="308"/>
      <c r="F28" s="308"/>
      <c r="G28" s="308"/>
    </row>
    <row r="29" spans="1:7" ht="69" customHeight="1">
      <c r="A29" s="532" t="s">
        <v>940</v>
      </c>
      <c r="B29" s="158" t="s">
        <v>1002</v>
      </c>
      <c r="C29" s="157">
        <v>23</v>
      </c>
      <c r="D29" s="308"/>
      <c r="E29" s="308"/>
      <c r="F29" s="308"/>
      <c r="G29" s="308"/>
    </row>
    <row r="30" spans="1:7" ht="33" customHeight="1">
      <c r="A30" s="533"/>
      <c r="B30" s="158" t="s">
        <v>557</v>
      </c>
      <c r="C30" s="157">
        <v>24</v>
      </c>
      <c r="D30" s="308"/>
      <c r="E30" s="308"/>
      <c r="F30" s="308"/>
      <c r="G30" s="308"/>
    </row>
    <row r="31" spans="1:7" ht="63" customHeight="1">
      <c r="A31" s="533"/>
      <c r="B31" s="158" t="s">
        <v>558</v>
      </c>
      <c r="C31" s="157">
        <v>25</v>
      </c>
      <c r="D31" s="308"/>
      <c r="E31" s="308"/>
      <c r="F31" s="308"/>
      <c r="G31" s="308"/>
    </row>
    <row r="32" spans="1:7" ht="54.75" customHeight="1">
      <c r="A32" s="533"/>
      <c r="B32" s="158" t="s">
        <v>559</v>
      </c>
      <c r="C32" s="157">
        <v>26</v>
      </c>
      <c r="D32" s="308"/>
      <c r="E32" s="308"/>
      <c r="F32" s="308"/>
      <c r="G32" s="308"/>
    </row>
    <row r="33" spans="1:7" ht="33" customHeight="1">
      <c r="A33" s="533"/>
      <c r="B33" s="158" t="s">
        <v>560</v>
      </c>
      <c r="C33" s="157">
        <v>27</v>
      </c>
      <c r="D33" s="308"/>
      <c r="E33" s="308"/>
      <c r="F33" s="308"/>
      <c r="G33" s="308"/>
    </row>
    <row r="34" spans="1:7" ht="63" customHeight="1">
      <c r="A34" s="534"/>
      <c r="B34" s="158" t="s">
        <v>561</v>
      </c>
      <c r="C34" s="157">
        <v>28</v>
      </c>
      <c r="D34" s="308"/>
      <c r="E34" s="308"/>
      <c r="F34" s="308"/>
      <c r="G34" s="308"/>
    </row>
    <row r="35" spans="1:7" ht="61.5" customHeight="1">
      <c r="A35" s="539" t="s">
        <v>960</v>
      </c>
      <c r="B35" s="159" t="s">
        <v>1652</v>
      </c>
      <c r="C35" s="157">
        <v>29</v>
      </c>
      <c r="D35" s="308"/>
      <c r="E35" s="308"/>
      <c r="F35" s="308"/>
      <c r="G35" s="308"/>
    </row>
    <row r="36" spans="1:7" ht="33" customHeight="1">
      <c r="A36" s="540"/>
      <c r="B36" s="159" t="s">
        <v>1653</v>
      </c>
      <c r="C36" s="157">
        <v>30</v>
      </c>
      <c r="D36" s="308"/>
      <c r="E36" s="308"/>
      <c r="F36" s="308"/>
      <c r="G36" s="308"/>
    </row>
    <row r="37" spans="1:7" ht="33" customHeight="1">
      <c r="A37" s="521" t="s">
        <v>1003</v>
      </c>
      <c r="B37" s="521"/>
      <c r="C37" s="157">
        <v>31</v>
      </c>
      <c r="D37" s="308"/>
      <c r="E37" s="308"/>
      <c r="F37" s="308"/>
      <c r="G37" s="310"/>
    </row>
    <row r="38" spans="1:7" ht="33" customHeight="1">
      <c r="A38" s="515" t="s">
        <v>1654</v>
      </c>
      <c r="B38" s="516"/>
      <c r="C38" s="157">
        <v>32</v>
      </c>
      <c r="D38" s="308"/>
      <c r="E38" s="308"/>
      <c r="F38" s="308"/>
      <c r="G38" s="308"/>
    </row>
    <row r="39" spans="1:7" ht="33" customHeight="1">
      <c r="A39" s="530" t="s">
        <v>1004</v>
      </c>
      <c r="B39" s="160" t="s">
        <v>1636</v>
      </c>
      <c r="C39" s="157">
        <v>33</v>
      </c>
      <c r="D39" s="308"/>
      <c r="E39" s="308"/>
      <c r="F39" s="308"/>
      <c r="G39" s="310"/>
    </row>
    <row r="40" spans="1:7" ht="33" customHeight="1">
      <c r="A40" s="531"/>
      <c r="B40" s="160" t="s">
        <v>1637</v>
      </c>
      <c r="C40" s="157">
        <v>34</v>
      </c>
      <c r="D40" s="308"/>
      <c r="E40" s="308"/>
      <c r="F40" s="308"/>
      <c r="G40" s="310"/>
    </row>
    <row r="41" spans="1:7" ht="33" customHeight="1">
      <c r="A41" s="521" t="s">
        <v>615</v>
      </c>
      <c r="B41" s="521"/>
      <c r="C41" s="157">
        <v>35</v>
      </c>
      <c r="D41" s="308"/>
      <c r="E41" s="308"/>
      <c r="F41" s="308"/>
      <c r="G41" s="308"/>
    </row>
    <row r="42" spans="1:11" ht="33" customHeight="1">
      <c r="A42" s="515" t="s">
        <v>1110</v>
      </c>
      <c r="B42" s="516"/>
      <c r="C42" s="157">
        <v>36</v>
      </c>
      <c r="D42" s="308"/>
      <c r="E42" s="308"/>
      <c r="F42" s="308"/>
      <c r="G42" s="308"/>
      <c r="H42" s="68"/>
      <c r="I42" s="68"/>
      <c r="J42" s="68"/>
      <c r="K42" s="68"/>
    </row>
    <row r="43" spans="1:9" ht="33" customHeight="1">
      <c r="A43" s="509" t="s">
        <v>1005</v>
      </c>
      <c r="B43" s="510"/>
      <c r="C43" s="157">
        <v>37</v>
      </c>
      <c r="D43" s="310"/>
      <c r="E43" s="310"/>
      <c r="F43" s="310"/>
      <c r="G43" s="310"/>
      <c r="H43" s="113"/>
      <c r="I43" s="113"/>
    </row>
    <row r="44" spans="1:11" ht="33" customHeight="1">
      <c r="A44" s="509" t="s">
        <v>950</v>
      </c>
      <c r="B44" s="510"/>
      <c r="C44" s="157">
        <v>38</v>
      </c>
      <c r="D44" s="310"/>
      <c r="E44" s="310"/>
      <c r="F44" s="310"/>
      <c r="G44" s="310"/>
      <c r="H44" s="68"/>
      <c r="I44" s="68"/>
      <c r="J44" s="68"/>
      <c r="K44" s="68"/>
    </row>
    <row r="45" spans="1:11" ht="33" customHeight="1">
      <c r="A45" s="509" t="s">
        <v>964</v>
      </c>
      <c r="B45" s="510"/>
      <c r="C45" s="157">
        <v>39</v>
      </c>
      <c r="D45" s="308"/>
      <c r="E45" s="308"/>
      <c r="F45" s="308"/>
      <c r="G45" s="308"/>
      <c r="H45" s="113"/>
      <c r="I45" s="113"/>
      <c r="J45" s="112"/>
      <c r="K45" s="112"/>
    </row>
    <row r="46" spans="1:9" ht="33" customHeight="1">
      <c r="A46" s="509" t="s">
        <v>965</v>
      </c>
      <c r="B46" s="510"/>
      <c r="C46" s="157">
        <v>40</v>
      </c>
      <c r="D46" s="308"/>
      <c r="E46" s="308"/>
      <c r="F46" s="308"/>
      <c r="G46" s="308"/>
      <c r="H46" s="113"/>
      <c r="I46" s="112"/>
    </row>
    <row r="47" spans="1:9" ht="33" customHeight="1">
      <c r="A47" s="509" t="s">
        <v>1054</v>
      </c>
      <c r="B47" s="510"/>
      <c r="C47" s="157">
        <v>41</v>
      </c>
      <c r="D47" s="308"/>
      <c r="E47" s="308"/>
      <c r="F47" s="308"/>
      <c r="G47" s="308"/>
      <c r="H47" s="113"/>
      <c r="I47" s="112"/>
    </row>
    <row r="48" spans="1:9" ht="33" customHeight="1">
      <c r="A48" s="509" t="s">
        <v>1133</v>
      </c>
      <c r="B48" s="510"/>
      <c r="C48" s="157">
        <v>42</v>
      </c>
      <c r="D48" s="308"/>
      <c r="E48" s="308"/>
      <c r="F48" s="308"/>
      <c r="G48" s="308"/>
      <c r="H48" s="113"/>
      <c r="I48" s="112"/>
    </row>
    <row r="49" spans="1:9" ht="33" customHeight="1">
      <c r="A49" s="509" t="s">
        <v>1590</v>
      </c>
      <c r="B49" s="510"/>
      <c r="C49" s="157">
        <v>43</v>
      </c>
      <c r="D49" s="308"/>
      <c r="E49" s="308"/>
      <c r="F49" s="308"/>
      <c r="G49" s="308"/>
      <c r="H49" s="113"/>
      <c r="I49" s="112"/>
    </row>
    <row r="50" spans="1:9" ht="33" customHeight="1">
      <c r="A50" s="509" t="s">
        <v>1591</v>
      </c>
      <c r="B50" s="510"/>
      <c r="C50" s="157">
        <v>44</v>
      </c>
      <c r="D50" s="308"/>
      <c r="E50" s="308"/>
      <c r="F50" s="308"/>
      <c r="G50" s="308"/>
      <c r="H50" s="113"/>
      <c r="I50" s="112"/>
    </row>
    <row r="51" spans="1:9" ht="33" customHeight="1">
      <c r="A51" s="509" t="s">
        <v>1592</v>
      </c>
      <c r="B51" s="510"/>
      <c r="C51" s="157">
        <v>45</v>
      </c>
      <c r="D51" s="308"/>
      <c r="E51" s="308"/>
      <c r="F51" s="308"/>
      <c r="G51" s="308"/>
      <c r="H51" s="113"/>
      <c r="I51" s="112"/>
    </row>
    <row r="52" spans="1:9" ht="33" customHeight="1">
      <c r="A52" s="509" t="s">
        <v>1655</v>
      </c>
      <c r="B52" s="510"/>
      <c r="C52" s="157">
        <v>46</v>
      </c>
      <c r="D52" s="308">
        <v>1</v>
      </c>
      <c r="E52" s="308"/>
      <c r="F52" s="308">
        <v>1</v>
      </c>
      <c r="G52" s="308"/>
      <c r="H52" s="113"/>
      <c r="I52" s="112"/>
    </row>
    <row r="53" spans="1:9" ht="33" customHeight="1">
      <c r="A53" s="155" t="s">
        <v>1656</v>
      </c>
      <c r="B53" s="156"/>
      <c r="C53" s="157">
        <v>47</v>
      </c>
      <c r="D53" s="308"/>
      <c r="E53" s="308"/>
      <c r="F53" s="308"/>
      <c r="G53" s="308"/>
      <c r="H53" s="113"/>
      <c r="I53" s="112"/>
    </row>
    <row r="54" spans="1:9" ht="33" customHeight="1">
      <c r="A54" s="509" t="s">
        <v>1657</v>
      </c>
      <c r="B54" s="510"/>
      <c r="C54" s="157">
        <v>48</v>
      </c>
      <c r="D54" s="308">
        <v>1</v>
      </c>
      <c r="E54" s="308"/>
      <c r="F54" s="308"/>
      <c r="G54" s="308"/>
      <c r="H54" s="113"/>
      <c r="I54" s="112"/>
    </row>
    <row r="55" spans="1:9" ht="33" customHeight="1">
      <c r="A55" s="509" t="s">
        <v>1658</v>
      </c>
      <c r="B55" s="510"/>
      <c r="C55" s="157">
        <v>49</v>
      </c>
      <c r="D55" s="308">
        <v>5</v>
      </c>
      <c r="E55" s="308">
        <v>1</v>
      </c>
      <c r="F55" s="308">
        <v>1</v>
      </c>
      <c r="G55" s="308"/>
      <c r="H55" s="113"/>
      <c r="I55" s="112"/>
    </row>
    <row r="56" spans="1:9" ht="33" customHeight="1">
      <c r="A56" s="509" t="s">
        <v>1659</v>
      </c>
      <c r="B56" s="510"/>
      <c r="C56" s="157">
        <v>50</v>
      </c>
      <c r="D56" s="308"/>
      <c r="E56" s="308"/>
      <c r="F56" s="308"/>
      <c r="G56" s="308"/>
      <c r="H56" s="113"/>
      <c r="I56" s="112"/>
    </row>
    <row r="57" spans="1:9" ht="33" customHeight="1">
      <c r="A57" s="509" t="s">
        <v>1660</v>
      </c>
      <c r="B57" s="510"/>
      <c r="C57" s="157">
        <v>51</v>
      </c>
      <c r="D57" s="308"/>
      <c r="E57" s="308"/>
      <c r="F57" s="308"/>
      <c r="G57" s="310"/>
      <c r="H57" s="113"/>
      <c r="I57" s="112"/>
    </row>
    <row r="58" spans="1:9" ht="33" customHeight="1">
      <c r="A58" s="509" t="s">
        <v>360</v>
      </c>
      <c r="B58" s="510"/>
      <c r="C58" s="157">
        <v>52</v>
      </c>
      <c r="D58" s="308"/>
      <c r="E58" s="308"/>
      <c r="F58" s="308"/>
      <c r="G58" s="308"/>
      <c r="H58" s="113"/>
      <c r="I58" s="112"/>
    </row>
    <row r="59" spans="1:9" ht="33" customHeight="1">
      <c r="A59" s="509" t="s">
        <v>1661</v>
      </c>
      <c r="B59" s="510"/>
      <c r="C59" s="157">
        <v>53</v>
      </c>
      <c r="D59" s="308"/>
      <c r="E59" s="308"/>
      <c r="F59" s="308"/>
      <c r="G59" s="308"/>
      <c r="H59" s="113"/>
      <c r="I59" s="112"/>
    </row>
    <row r="60" spans="1:9" ht="33" customHeight="1">
      <c r="A60" s="521" t="s">
        <v>1662</v>
      </c>
      <c r="B60" s="521"/>
      <c r="C60" s="157">
        <v>54</v>
      </c>
      <c r="D60" s="309"/>
      <c r="E60" s="309"/>
      <c r="F60" s="309"/>
      <c r="G60" s="309"/>
      <c r="H60" s="113"/>
      <c r="I60" s="112"/>
    </row>
    <row r="61" spans="1:9" ht="33" customHeight="1">
      <c r="A61" s="509" t="s">
        <v>1006</v>
      </c>
      <c r="B61" s="510"/>
      <c r="C61" s="157">
        <v>55</v>
      </c>
      <c r="D61" s="308"/>
      <c r="E61" s="308"/>
      <c r="F61" s="308"/>
      <c r="G61" s="308"/>
      <c r="H61" s="113"/>
      <c r="I61" s="112"/>
    </row>
    <row r="62" spans="1:9" ht="33" customHeight="1">
      <c r="A62" s="509" t="s">
        <v>1663</v>
      </c>
      <c r="B62" s="510"/>
      <c r="C62" s="157">
        <v>56</v>
      </c>
      <c r="D62" s="308"/>
      <c r="E62" s="308"/>
      <c r="F62" s="308"/>
      <c r="G62" s="308"/>
      <c r="H62" s="113"/>
      <c r="I62" s="112"/>
    </row>
    <row r="63" spans="1:9" ht="33" customHeight="1">
      <c r="A63" s="519" t="s">
        <v>1664</v>
      </c>
      <c r="B63" s="520"/>
      <c r="C63" s="157">
        <v>57</v>
      </c>
      <c r="D63" s="308"/>
      <c r="E63" s="308"/>
      <c r="F63" s="308"/>
      <c r="G63" s="308"/>
      <c r="H63" s="114"/>
      <c r="I63" s="112"/>
    </row>
    <row r="64" spans="1:9" ht="33" customHeight="1">
      <c r="A64" s="538" t="s">
        <v>1665</v>
      </c>
      <c r="B64" s="538"/>
      <c r="C64" s="157">
        <v>58</v>
      </c>
      <c r="D64" s="308"/>
      <c r="E64" s="308"/>
      <c r="F64" s="308"/>
      <c r="G64" s="308"/>
      <c r="H64" s="114"/>
      <c r="I64" s="112"/>
    </row>
    <row r="65" spans="1:9" ht="33" customHeight="1">
      <c r="A65" s="517" t="s">
        <v>1666</v>
      </c>
      <c r="B65" s="518"/>
      <c r="C65" s="157">
        <v>59</v>
      </c>
      <c r="D65" s="308"/>
      <c r="E65" s="308"/>
      <c r="F65" s="308"/>
      <c r="G65" s="308"/>
      <c r="H65" s="114"/>
      <c r="I65" s="112"/>
    </row>
    <row r="66" spans="1:9" ht="33" customHeight="1">
      <c r="A66" s="526" t="s">
        <v>1667</v>
      </c>
      <c r="B66" s="527"/>
      <c r="C66" s="157">
        <v>60</v>
      </c>
      <c r="D66" s="308"/>
      <c r="E66" s="308"/>
      <c r="F66" s="308"/>
      <c r="G66" s="308"/>
      <c r="H66" s="114"/>
      <c r="I66" s="112"/>
    </row>
    <row r="67" spans="1:9" ht="33" customHeight="1">
      <c r="A67" s="160" t="s">
        <v>1640</v>
      </c>
      <c r="B67" s="161"/>
      <c r="C67" s="157">
        <v>61</v>
      </c>
      <c r="D67" s="308">
        <v>5</v>
      </c>
      <c r="E67" s="308">
        <v>2</v>
      </c>
      <c r="F67" s="308">
        <v>2</v>
      </c>
      <c r="G67" s="308"/>
      <c r="H67" s="114"/>
      <c r="I67" s="112"/>
    </row>
    <row r="68" spans="1:9" ht="33" customHeight="1">
      <c r="A68" s="528" t="s">
        <v>1668</v>
      </c>
      <c r="B68" s="529"/>
      <c r="C68" s="157">
        <v>62</v>
      </c>
      <c r="D68" s="308">
        <v>32</v>
      </c>
      <c r="E68" s="308">
        <v>23</v>
      </c>
      <c r="F68" s="308">
        <v>4</v>
      </c>
      <c r="G68" s="308"/>
      <c r="H68" s="114"/>
      <c r="I68" s="112"/>
    </row>
    <row r="69" spans="1:9" ht="36" customHeight="1">
      <c r="A69" s="115" t="s">
        <v>1669</v>
      </c>
      <c r="B69" s="116" t="s">
        <v>1670</v>
      </c>
      <c r="C69" s="117"/>
      <c r="D69" s="311"/>
      <c r="E69" s="311"/>
      <c r="F69" s="311"/>
      <c r="G69" s="311"/>
      <c r="H69" s="114"/>
      <c r="I69" s="112"/>
    </row>
    <row r="70" spans="1:9" ht="42" customHeight="1">
      <c r="A70" s="115" t="s">
        <v>1671</v>
      </c>
      <c r="B70" s="116" t="s">
        <v>1672</v>
      </c>
      <c r="C70" s="118"/>
      <c r="D70" s="311"/>
      <c r="E70" s="311"/>
      <c r="F70" s="311"/>
      <c r="G70" s="311"/>
      <c r="H70" s="114"/>
      <c r="I70" s="112"/>
    </row>
    <row r="71" spans="3:9" ht="33" customHeight="1">
      <c r="C71" s="118"/>
      <c r="D71" s="311"/>
      <c r="E71" s="311"/>
      <c r="F71" s="311"/>
      <c r="G71" s="311"/>
      <c r="H71" s="114"/>
      <c r="I71" s="112"/>
    </row>
    <row r="72" spans="3:9" ht="33" customHeight="1">
      <c r="C72" s="117"/>
      <c r="D72" s="311"/>
      <c r="E72" s="311"/>
      <c r="F72" s="311"/>
      <c r="G72" s="311"/>
      <c r="H72" s="114"/>
      <c r="I72" s="112"/>
    </row>
    <row r="73" spans="2:11" ht="33" customHeight="1">
      <c r="B73" s="119"/>
      <c r="C73" s="117"/>
      <c r="D73" s="311"/>
      <c r="E73" s="311"/>
      <c r="F73" s="311"/>
      <c r="G73" s="311"/>
      <c r="I73" s="113"/>
      <c r="J73" s="113"/>
      <c r="K73" s="120"/>
    </row>
    <row r="74" spans="2:8" ht="33" customHeight="1">
      <c r="B74" s="121"/>
      <c r="C74" s="118"/>
      <c r="D74" s="312"/>
      <c r="E74" s="312"/>
      <c r="F74" s="312"/>
      <c r="G74" s="312"/>
      <c r="H74" s="112"/>
    </row>
    <row r="75" ht="33" customHeight="1">
      <c r="C75" s="122"/>
    </row>
    <row r="79" ht="33" customHeight="1">
      <c r="C79" s="123"/>
    </row>
    <row r="80" ht="33" customHeight="1">
      <c r="C80" s="122"/>
    </row>
    <row r="81" ht="33" customHeight="1">
      <c r="I81" s="120"/>
    </row>
  </sheetData>
  <sheetProtection selectLockedCells="1" selectUnlockedCells="1"/>
  <mergeCells count="57">
    <mergeCell ref="C2:G2"/>
    <mergeCell ref="A64:B64"/>
    <mergeCell ref="A15:B15"/>
    <mergeCell ref="A16:B16"/>
    <mergeCell ref="A35:A36"/>
    <mergeCell ref="A48:B48"/>
    <mergeCell ref="A49:B49"/>
    <mergeCell ref="A42:B42"/>
    <mergeCell ref="A57:B57"/>
    <mergeCell ref="A54:B54"/>
    <mergeCell ref="A66:B66"/>
    <mergeCell ref="A68:B68"/>
    <mergeCell ref="A62:B62"/>
    <mergeCell ref="A27:B27"/>
    <mergeCell ref="A56:B56"/>
    <mergeCell ref="A39:A40"/>
    <mergeCell ref="A41:B41"/>
    <mergeCell ref="A50:B50"/>
    <mergeCell ref="A46:B46"/>
    <mergeCell ref="A29:A34"/>
    <mergeCell ref="A37:B37"/>
    <mergeCell ref="A20:B20"/>
    <mergeCell ref="A26:B26"/>
    <mergeCell ref="A21:B21"/>
    <mergeCell ref="A22:B22"/>
    <mergeCell ref="A23:B23"/>
    <mergeCell ref="A25:B25"/>
    <mergeCell ref="A17:B17"/>
    <mergeCell ref="A19:B19"/>
    <mergeCell ref="A18:B18"/>
    <mergeCell ref="A24:B24"/>
    <mergeCell ref="A11:B11"/>
    <mergeCell ref="A12:B12"/>
    <mergeCell ref="A13:B13"/>
    <mergeCell ref="A14:B14"/>
    <mergeCell ref="A65:B65"/>
    <mergeCell ref="A52:B52"/>
    <mergeCell ref="A61:B61"/>
    <mergeCell ref="A63:B63"/>
    <mergeCell ref="A60:B60"/>
    <mergeCell ref="A55:B55"/>
    <mergeCell ref="A45:B45"/>
    <mergeCell ref="A58:B58"/>
    <mergeCell ref="A59:B59"/>
    <mergeCell ref="A44:B44"/>
    <mergeCell ref="A51:B51"/>
    <mergeCell ref="A47:B47"/>
    <mergeCell ref="A2:B2"/>
    <mergeCell ref="A28:B28"/>
    <mergeCell ref="A5:B5"/>
    <mergeCell ref="A43:B43"/>
    <mergeCell ref="A6:B6"/>
    <mergeCell ref="A38:B38"/>
    <mergeCell ref="A7:B7"/>
    <mergeCell ref="A8:B8"/>
    <mergeCell ref="A9:B9"/>
    <mergeCell ref="A10:B10"/>
  </mergeCells>
  <conditionalFormatting sqref="D7:F63 J8:J12">
    <cfRule type="cellIs" priority="1" dxfId="0" operator="lessThan" stopIfTrue="1">
      <formula>0</formula>
    </cfRule>
  </conditionalFormatting>
  <printOptions/>
  <pageMargins left="0.7874015748031497" right="0" top="0" bottom="0" header="0" footer="0"/>
  <pageSetup fitToHeight="1" fitToWidth="1" horizontalDpi="600" verticalDpi="600" orientation="landscape" paperSize="9" scale="22" r:id="rId2"/>
  <drawing r:id="rId1"/>
</worksheet>
</file>

<file path=xl/worksheets/sheet5.xml><?xml version="1.0" encoding="utf-8"?>
<worksheet xmlns="http://schemas.openxmlformats.org/spreadsheetml/2006/main" xmlns:r="http://schemas.openxmlformats.org/officeDocument/2006/relationships">
  <sheetPr codeName="Лист1">
    <tabColor indexed="26"/>
    <pageSetUpPr fitToPage="1"/>
  </sheetPr>
  <dimension ref="A1:L29"/>
  <sheetViews>
    <sheetView zoomScale="75" zoomScaleNormal="75" zoomScalePageLayoutView="0" workbookViewId="0" topLeftCell="A1">
      <selection activeCell="A6" sqref="A6"/>
    </sheetView>
  </sheetViews>
  <sheetFormatPr defaultColWidth="9.140625" defaultRowHeight="12.75"/>
  <cols>
    <col min="1" max="1" width="52.140625" style="20" customWidth="1"/>
    <col min="2" max="2" width="4.7109375" style="20" customWidth="1"/>
    <col min="3" max="3" width="15.28125" style="20" customWidth="1"/>
    <col min="4" max="4" width="14.00390625" style="20" customWidth="1"/>
    <col min="5" max="5" width="14.421875" style="20" customWidth="1"/>
    <col min="6" max="6" width="15.7109375" style="20" customWidth="1"/>
    <col min="7" max="7" width="12.421875" style="20" customWidth="1"/>
    <col min="8" max="8" width="15.57421875" style="20" customWidth="1"/>
    <col min="9" max="9" width="13.28125" style="20" customWidth="1"/>
    <col min="10" max="16384" width="9.140625" style="20" customWidth="1"/>
  </cols>
  <sheetData>
    <row r="1" spans="1:12" ht="12.75">
      <c r="A1" s="14"/>
      <c r="B1" s="14"/>
      <c r="C1" s="14"/>
      <c r="D1" s="14"/>
      <c r="E1" s="14"/>
      <c r="F1" s="14"/>
      <c r="G1" s="14"/>
      <c r="H1" s="14"/>
      <c r="I1" s="14"/>
      <c r="J1" s="14"/>
      <c r="K1" s="14"/>
      <c r="L1" s="14"/>
    </row>
    <row r="2" spans="1:8" ht="14.25">
      <c r="A2" s="9" t="s">
        <v>959</v>
      </c>
      <c r="B2" s="541" t="str">
        <f>IF('Титул ф.1'!D27=0," ",'Титул ф.1'!D27)</f>
        <v>Ульяновский областной суд </v>
      </c>
      <c r="C2" s="542"/>
      <c r="D2" s="542"/>
      <c r="E2" s="542"/>
      <c r="F2" s="542"/>
      <c r="G2" s="543"/>
      <c r="H2" s="10"/>
    </row>
    <row r="3" spans="1:8" ht="12.75" customHeight="1">
      <c r="A3" s="59"/>
      <c r="B3" s="59"/>
      <c r="C3" s="59"/>
      <c r="D3" s="6"/>
      <c r="E3" s="17"/>
      <c r="F3" s="546"/>
      <c r="G3" s="546"/>
      <c r="H3" s="60"/>
    </row>
    <row r="4" spans="1:9" ht="37.5" customHeight="1">
      <c r="A4" s="545" t="s">
        <v>1673</v>
      </c>
      <c r="B4" s="545"/>
      <c r="C4" s="545"/>
      <c r="D4" s="545"/>
      <c r="E4" s="545"/>
      <c r="F4" s="545"/>
      <c r="G4" s="545"/>
      <c r="H4" s="545"/>
      <c r="I4" s="545"/>
    </row>
    <row r="5" spans="1:12" ht="25.5" customHeight="1">
      <c r="A5" s="548" t="s">
        <v>1066</v>
      </c>
      <c r="B5" s="548"/>
      <c r="C5" s="548"/>
      <c r="D5" s="548"/>
      <c r="E5" s="548"/>
      <c r="F5" s="548"/>
      <c r="G5" s="548"/>
      <c r="H5" s="548"/>
      <c r="I5" s="548"/>
      <c r="J5" s="14"/>
      <c r="K5" s="14"/>
      <c r="L5" s="14"/>
    </row>
    <row r="6" spans="1:9" s="65" customFormat="1" ht="71.25">
      <c r="A6" s="124" t="s">
        <v>1479</v>
      </c>
      <c r="B6" s="125" t="s">
        <v>1648</v>
      </c>
      <c r="C6" s="126" t="s">
        <v>1674</v>
      </c>
      <c r="D6" s="126" t="s">
        <v>1060</v>
      </c>
      <c r="E6" s="126" t="s">
        <v>1480</v>
      </c>
      <c r="F6" s="126" t="s">
        <v>1068</v>
      </c>
      <c r="G6" s="126" t="s">
        <v>1675</v>
      </c>
      <c r="H6" s="126" t="s">
        <v>1481</v>
      </c>
      <c r="I6" s="126" t="s">
        <v>1676</v>
      </c>
    </row>
    <row r="7" spans="1:9" ht="11.25">
      <c r="A7" s="61" t="s">
        <v>1649</v>
      </c>
      <c r="B7" s="62" t="s">
        <v>1479</v>
      </c>
      <c r="C7" s="61" t="s">
        <v>1131</v>
      </c>
      <c r="D7" s="63">
        <v>2</v>
      </c>
      <c r="E7" s="63">
        <v>3</v>
      </c>
      <c r="F7" s="63">
        <v>4</v>
      </c>
      <c r="G7" s="63">
        <v>5</v>
      </c>
      <c r="H7" s="63">
        <v>6</v>
      </c>
      <c r="I7" s="63">
        <v>7</v>
      </c>
    </row>
    <row r="8" spans="1:9" ht="26.25" customHeight="1">
      <c r="A8" s="64" t="s">
        <v>1137</v>
      </c>
      <c r="B8" s="63">
        <v>1</v>
      </c>
      <c r="C8" s="87"/>
      <c r="D8" s="87"/>
      <c r="E8" s="87"/>
      <c r="F8" s="87"/>
      <c r="G8" s="87"/>
      <c r="H8" s="87"/>
      <c r="I8" s="87"/>
    </row>
    <row r="9" spans="1:9" ht="39.75" customHeight="1">
      <c r="A9" s="162" t="s">
        <v>1007</v>
      </c>
      <c r="B9" s="63">
        <v>2</v>
      </c>
      <c r="C9" s="87"/>
      <c r="D9" s="87"/>
      <c r="E9" s="87"/>
      <c r="F9" s="87"/>
      <c r="G9" s="87"/>
      <c r="H9" s="87"/>
      <c r="I9" s="87"/>
    </row>
    <row r="10" spans="1:9" ht="25.5" customHeight="1">
      <c r="A10" s="64" t="s">
        <v>1677</v>
      </c>
      <c r="B10" s="63">
        <v>3</v>
      </c>
      <c r="C10" s="87"/>
      <c r="D10" s="87"/>
      <c r="E10" s="87"/>
      <c r="F10" s="87"/>
      <c r="G10" s="87"/>
      <c r="H10" s="87"/>
      <c r="I10" s="87"/>
    </row>
    <row r="11" spans="1:9" ht="53.25" customHeight="1">
      <c r="A11" s="64" t="s">
        <v>1127</v>
      </c>
      <c r="B11" s="63">
        <v>4</v>
      </c>
      <c r="C11" s="87"/>
      <c r="D11" s="87"/>
      <c r="E11" s="87"/>
      <c r="F11" s="87"/>
      <c r="G11" s="87"/>
      <c r="H11" s="87"/>
      <c r="I11" s="87"/>
    </row>
    <row r="12" spans="1:9" ht="27" customHeight="1">
      <c r="A12" s="64" t="s">
        <v>1128</v>
      </c>
      <c r="B12" s="63">
        <v>5</v>
      </c>
      <c r="C12" s="87"/>
      <c r="D12" s="87"/>
      <c r="E12" s="87"/>
      <c r="F12" s="87"/>
      <c r="G12" s="87"/>
      <c r="H12" s="87"/>
      <c r="I12" s="87"/>
    </row>
    <row r="13" spans="1:9" ht="15.75" customHeight="1">
      <c r="A13" s="64" t="s">
        <v>1074</v>
      </c>
      <c r="B13" s="63">
        <v>6</v>
      </c>
      <c r="C13" s="87"/>
      <c r="D13" s="87"/>
      <c r="E13" s="87"/>
      <c r="F13" s="87"/>
      <c r="G13" s="87"/>
      <c r="H13" s="87"/>
      <c r="I13" s="87"/>
    </row>
    <row r="14" spans="1:9" ht="14.25">
      <c r="A14" s="64" t="s">
        <v>1075</v>
      </c>
      <c r="B14" s="63">
        <v>7</v>
      </c>
      <c r="C14" s="87"/>
      <c r="D14" s="87"/>
      <c r="E14" s="87"/>
      <c r="F14" s="87"/>
      <c r="G14" s="87"/>
      <c r="H14" s="87"/>
      <c r="I14" s="87"/>
    </row>
    <row r="15" spans="1:9" ht="15.75">
      <c r="A15" s="315" t="s">
        <v>1065</v>
      </c>
      <c r="B15" s="63">
        <v>8</v>
      </c>
      <c r="C15" s="87"/>
      <c r="D15" s="87"/>
      <c r="E15" s="87"/>
      <c r="F15" s="87"/>
      <c r="G15" s="87"/>
      <c r="H15" s="87"/>
      <c r="I15" s="87"/>
    </row>
    <row r="16" spans="1:9" ht="14.25">
      <c r="A16" s="64" t="s">
        <v>1076</v>
      </c>
      <c r="B16" s="63">
        <v>9</v>
      </c>
      <c r="C16" s="87"/>
      <c r="D16" s="87"/>
      <c r="E16" s="87"/>
      <c r="F16" s="87"/>
      <c r="G16" s="87"/>
      <c r="H16" s="87"/>
      <c r="I16" s="87"/>
    </row>
    <row r="18" spans="1:9" ht="25.5" customHeight="1">
      <c r="A18" s="547" t="s">
        <v>1477</v>
      </c>
      <c r="B18" s="547"/>
      <c r="C18" s="547"/>
      <c r="D18" s="547"/>
      <c r="E18" s="547"/>
      <c r="F18" s="40"/>
      <c r="G18" s="24"/>
      <c r="H18" s="24"/>
      <c r="I18" s="24"/>
    </row>
    <row r="19" spans="1:7" s="65" customFormat="1" ht="28.5" customHeight="1">
      <c r="A19" s="28"/>
      <c r="B19" s="42" t="s">
        <v>867</v>
      </c>
      <c r="C19" s="41" t="s">
        <v>1134</v>
      </c>
      <c r="D19" s="41" t="s">
        <v>1135</v>
      </c>
      <c r="E19" s="41" t="s">
        <v>1460</v>
      </c>
      <c r="F19" s="29"/>
      <c r="G19" s="29"/>
    </row>
    <row r="20" spans="1:7" s="66" customFormat="1" ht="12.75" customHeight="1">
      <c r="A20" s="44" t="s">
        <v>1649</v>
      </c>
      <c r="B20" s="45"/>
      <c r="C20" s="46">
        <v>1</v>
      </c>
      <c r="D20" s="46">
        <v>2</v>
      </c>
      <c r="E20" s="46">
        <v>3</v>
      </c>
      <c r="F20" s="47"/>
      <c r="G20" s="47"/>
    </row>
    <row r="21" spans="1:7" ht="21" customHeight="1">
      <c r="A21" s="314" t="s">
        <v>1459</v>
      </c>
      <c r="B21" s="127">
        <v>1</v>
      </c>
      <c r="C21" s="87">
        <v>7</v>
      </c>
      <c r="D21" s="87">
        <v>12</v>
      </c>
      <c r="E21" s="87"/>
      <c r="F21" s="30"/>
      <c r="G21" s="30"/>
    </row>
    <row r="22" ht="12.75" customHeight="1">
      <c r="B22" s="10"/>
    </row>
    <row r="23" spans="1:5" ht="34.5" customHeight="1">
      <c r="A23" s="544" t="s">
        <v>1476</v>
      </c>
      <c r="B23" s="544"/>
      <c r="C23" s="544"/>
      <c r="D23" s="544"/>
      <c r="E23" s="67"/>
    </row>
    <row r="25" spans="1:5" ht="22.5">
      <c r="A25" s="31"/>
      <c r="B25" s="42" t="s">
        <v>867</v>
      </c>
      <c r="C25" s="43" t="s">
        <v>1461</v>
      </c>
      <c r="D25" s="43" t="s">
        <v>1462</v>
      </c>
      <c r="E25" s="68"/>
    </row>
    <row r="26" spans="1:5" s="66" customFormat="1" ht="13.5" customHeight="1">
      <c r="A26" s="48" t="s">
        <v>1649</v>
      </c>
      <c r="B26" s="49"/>
      <c r="C26" s="39">
        <v>1</v>
      </c>
      <c r="D26" s="39">
        <v>2</v>
      </c>
      <c r="E26" s="69"/>
    </row>
    <row r="27" spans="1:5" ht="25.5" customHeight="1">
      <c r="A27" s="54" t="s">
        <v>1463</v>
      </c>
      <c r="B27" s="50">
        <v>1</v>
      </c>
      <c r="C27" s="87">
        <v>7</v>
      </c>
      <c r="D27" s="87">
        <v>10</v>
      </c>
      <c r="E27" s="3"/>
    </row>
    <row r="28" spans="1:5" ht="24" customHeight="1">
      <c r="A28" s="54" t="s">
        <v>1058</v>
      </c>
      <c r="B28" s="50">
        <v>2</v>
      </c>
      <c r="C28" s="87">
        <v>2</v>
      </c>
      <c r="D28" s="87">
        <v>2</v>
      </c>
      <c r="E28" s="3"/>
    </row>
    <row r="29" spans="1:4" ht="27" customHeight="1">
      <c r="A29" s="163" t="s">
        <v>1678</v>
      </c>
      <c r="B29" s="164">
        <v>3</v>
      </c>
      <c r="C29" s="262">
        <v>1</v>
      </c>
      <c r="D29" s="262">
        <v>1</v>
      </c>
    </row>
  </sheetData>
  <sheetProtection selectLockedCells="1" selectUnlockedCells="1"/>
  <mergeCells count="6">
    <mergeCell ref="B2:G2"/>
    <mergeCell ref="A23:D23"/>
    <mergeCell ref="A4:I4"/>
    <mergeCell ref="F3:G3"/>
    <mergeCell ref="A18:E18"/>
    <mergeCell ref="A5:I5"/>
  </mergeCells>
  <conditionalFormatting sqref="C8:I16 C21:E21 C27:D28">
    <cfRule type="cellIs" priority="1" dxfId="0" operator="lessThan" stopIfTrue="1">
      <formula>0</formula>
    </cfRule>
  </conditionalFormatting>
  <printOptions/>
  <pageMargins left="0.85" right="0.27" top="0.29" bottom="0.26" header="0.27" footer="0.26"/>
  <pageSetup fitToHeight="1" fitToWidth="1" horizontalDpi="600" verticalDpi="600" orientation="landscape" paperSize="9" scale="83" r:id="rId1"/>
  <ignoredErrors>
    <ignoredError sqref="C7" numberStoredAsText="1"/>
  </ignoredErrors>
</worksheet>
</file>

<file path=xl/worksheets/sheet6.xml><?xml version="1.0" encoding="utf-8"?>
<worksheet xmlns="http://schemas.openxmlformats.org/spreadsheetml/2006/main" xmlns:r="http://schemas.openxmlformats.org/officeDocument/2006/relationships">
  <sheetPr codeName="Лист2">
    <tabColor indexed="26"/>
    <pageSetUpPr fitToPage="1"/>
  </sheetPr>
  <dimension ref="A2:R51"/>
  <sheetViews>
    <sheetView zoomScale="75" zoomScaleNormal="75" zoomScaleSheetLayoutView="75" zoomScalePageLayoutView="0" workbookViewId="0" topLeftCell="A19">
      <selection activeCell="B48" sqref="B48:I48"/>
    </sheetView>
  </sheetViews>
  <sheetFormatPr defaultColWidth="9.140625" defaultRowHeight="12.75"/>
  <cols>
    <col min="1" max="1" width="31.28125" style="14" customWidth="1"/>
    <col min="2" max="2" width="5.7109375" style="14" customWidth="1"/>
    <col min="3" max="3" width="15.28125" style="14" customWidth="1"/>
    <col min="4" max="4" width="14.8515625" style="14" customWidth="1"/>
    <col min="5" max="5" width="15.7109375" style="14" customWidth="1"/>
    <col min="6" max="7" width="15.28125" style="14" customWidth="1"/>
    <col min="8" max="8" width="18.7109375" style="14" customWidth="1"/>
    <col min="9" max="9" width="19.00390625" style="14" customWidth="1"/>
    <col min="10" max="10" width="17.00390625" style="14" customWidth="1"/>
    <col min="11" max="11" width="12.7109375" style="14" customWidth="1"/>
    <col min="12" max="12" width="14.7109375" style="14" customWidth="1"/>
    <col min="13" max="13" width="14.140625" style="14" customWidth="1"/>
    <col min="14" max="14" width="9.57421875" style="14" customWidth="1"/>
    <col min="15" max="15" width="9.8515625" style="14" customWidth="1"/>
    <col min="16" max="16384" width="9.140625" style="14" customWidth="1"/>
  </cols>
  <sheetData>
    <row r="1" ht="12" customHeight="1"/>
    <row r="2" spans="1:18" s="13" customFormat="1" ht="17.25" customHeight="1">
      <c r="A2" s="9" t="s">
        <v>959</v>
      </c>
      <c r="B2" s="9"/>
      <c r="C2" s="9"/>
      <c r="D2" s="9"/>
      <c r="E2" s="560" t="str">
        <f>IF('Титул ф.1'!D27=0," ",'Титул ф.1'!D27)</f>
        <v>Ульяновский областной суд </v>
      </c>
      <c r="F2" s="561"/>
      <c r="G2" s="561"/>
      <c r="H2" s="561"/>
      <c r="I2" s="561"/>
      <c r="J2" s="561"/>
      <c r="K2" s="561"/>
      <c r="L2" s="562"/>
      <c r="M2" s="18"/>
      <c r="N2" s="18"/>
      <c r="O2" s="10"/>
      <c r="P2" s="10"/>
      <c r="Q2" s="11"/>
      <c r="R2" s="12"/>
    </row>
    <row r="3" spans="1:18" s="13" customFormat="1" ht="25.5" customHeight="1">
      <c r="A3" s="545" t="s">
        <v>949</v>
      </c>
      <c r="B3" s="545"/>
      <c r="C3" s="545"/>
      <c r="D3" s="545"/>
      <c r="E3" s="545"/>
      <c r="F3" s="545"/>
      <c r="G3" s="545"/>
      <c r="H3" s="545"/>
      <c r="I3" s="545"/>
      <c r="J3" s="545"/>
      <c r="K3" s="545"/>
      <c r="L3" s="545"/>
      <c r="M3" s="17"/>
      <c r="N3" s="17"/>
      <c r="O3" s="10"/>
      <c r="P3" s="32"/>
      <c r="Q3" s="33"/>
      <c r="R3" s="10"/>
    </row>
    <row r="4" spans="1:12" ht="16.5" customHeight="1">
      <c r="A4" s="563" t="s">
        <v>1645</v>
      </c>
      <c r="B4" s="563"/>
      <c r="C4" s="563"/>
      <c r="D4" s="563"/>
      <c r="E4" s="563"/>
      <c r="F4" s="563"/>
      <c r="G4" s="563"/>
      <c r="H4" s="563"/>
      <c r="I4" s="563"/>
      <c r="J4" s="563"/>
      <c r="K4" s="563"/>
      <c r="L4" s="563"/>
    </row>
    <row r="5" spans="1:16" ht="15.75" customHeight="1">
      <c r="A5" s="564"/>
      <c r="B5" s="567" t="s">
        <v>1648</v>
      </c>
      <c r="C5" s="553" t="s">
        <v>27</v>
      </c>
      <c r="D5" s="553"/>
      <c r="E5" s="553"/>
      <c r="F5" s="553"/>
      <c r="G5" s="553"/>
      <c r="H5" s="553"/>
      <c r="I5" s="553"/>
      <c r="J5" s="553"/>
      <c r="K5" s="553"/>
      <c r="L5" s="553"/>
      <c r="M5" s="128"/>
      <c r="N5" s="51"/>
      <c r="O5" s="51"/>
      <c r="P5" s="15"/>
    </row>
    <row r="6" spans="1:16" ht="15.75">
      <c r="A6" s="565"/>
      <c r="B6" s="568"/>
      <c r="C6" s="553" t="s">
        <v>1023</v>
      </c>
      <c r="D6" s="553"/>
      <c r="E6" s="553"/>
      <c r="F6" s="553"/>
      <c r="G6" s="553"/>
      <c r="H6" s="553"/>
      <c r="I6" s="553" t="s">
        <v>1024</v>
      </c>
      <c r="J6" s="553"/>
      <c r="K6" s="553"/>
      <c r="L6" s="553"/>
      <c r="M6" s="129"/>
      <c r="N6" s="52"/>
      <c r="O6" s="52"/>
      <c r="P6" s="15"/>
    </row>
    <row r="7" spans="1:16" ht="15.75" customHeight="1">
      <c r="A7" s="565"/>
      <c r="B7" s="568"/>
      <c r="C7" s="564" t="s">
        <v>1069</v>
      </c>
      <c r="D7" s="570" t="s">
        <v>28</v>
      </c>
      <c r="E7" s="571"/>
      <c r="F7" s="571"/>
      <c r="G7" s="572"/>
      <c r="H7" s="564" t="s">
        <v>1119</v>
      </c>
      <c r="I7" s="553" t="s">
        <v>1025</v>
      </c>
      <c r="J7" s="553"/>
      <c r="K7" s="553" t="s">
        <v>1469</v>
      </c>
      <c r="L7" s="553"/>
      <c r="M7" s="130"/>
      <c r="N7" s="53"/>
      <c r="O7" s="53"/>
      <c r="P7" s="15"/>
    </row>
    <row r="8" spans="1:16" ht="30.75" customHeight="1">
      <c r="A8" s="565"/>
      <c r="B8" s="568"/>
      <c r="C8" s="565"/>
      <c r="D8" s="564" t="s">
        <v>1453</v>
      </c>
      <c r="E8" s="564" t="s">
        <v>1070</v>
      </c>
      <c r="F8" s="570" t="s">
        <v>29</v>
      </c>
      <c r="G8" s="572"/>
      <c r="H8" s="565"/>
      <c r="I8" s="564" t="s">
        <v>1071</v>
      </c>
      <c r="J8" s="564" t="s">
        <v>1217</v>
      </c>
      <c r="K8" s="564" t="s">
        <v>1072</v>
      </c>
      <c r="L8" s="564" t="s">
        <v>1218</v>
      </c>
      <c r="M8" s="130"/>
      <c r="N8" s="53"/>
      <c r="O8" s="53"/>
      <c r="P8" s="15"/>
    </row>
    <row r="9" spans="1:16" ht="31.5" customHeight="1">
      <c r="A9" s="566"/>
      <c r="B9" s="569"/>
      <c r="C9" s="566"/>
      <c r="D9" s="566"/>
      <c r="E9" s="566"/>
      <c r="F9" s="172" t="s">
        <v>1219</v>
      </c>
      <c r="G9" s="173" t="s">
        <v>1220</v>
      </c>
      <c r="H9" s="566"/>
      <c r="I9" s="566"/>
      <c r="J9" s="566"/>
      <c r="K9" s="566"/>
      <c r="L9" s="566"/>
      <c r="M9" s="53"/>
      <c r="N9" s="53"/>
      <c r="O9" s="53"/>
      <c r="P9" s="15"/>
    </row>
    <row r="10" spans="1:16" s="23" customFormat="1" ht="11.25">
      <c r="A10" s="174"/>
      <c r="B10" s="175"/>
      <c r="C10" s="176">
        <v>1</v>
      </c>
      <c r="D10" s="176">
        <v>2</v>
      </c>
      <c r="E10" s="176">
        <v>3</v>
      </c>
      <c r="F10" s="176">
        <v>4</v>
      </c>
      <c r="G10" s="176">
        <v>5</v>
      </c>
      <c r="H10" s="176">
        <v>6</v>
      </c>
      <c r="I10" s="176">
        <v>7</v>
      </c>
      <c r="J10" s="176">
        <v>8</v>
      </c>
      <c r="K10" s="177">
        <v>9</v>
      </c>
      <c r="L10" s="175">
        <v>10</v>
      </c>
      <c r="M10" s="21"/>
      <c r="N10" s="21"/>
      <c r="O10" s="21"/>
      <c r="P10" s="22"/>
    </row>
    <row r="11" spans="1:16" ht="15.75">
      <c r="A11" s="178" t="s">
        <v>1454</v>
      </c>
      <c r="B11" s="176">
        <v>1</v>
      </c>
      <c r="C11" s="263"/>
      <c r="D11" s="263"/>
      <c r="E11" s="263"/>
      <c r="F11" s="263"/>
      <c r="G11" s="263"/>
      <c r="H11" s="263"/>
      <c r="I11" s="263"/>
      <c r="J11" s="263"/>
      <c r="K11" s="263"/>
      <c r="L11" s="263"/>
      <c r="M11" s="7"/>
      <c r="N11" s="7"/>
      <c r="O11" s="7"/>
      <c r="P11" s="15"/>
    </row>
    <row r="12" spans="1:16" ht="15.75">
      <c r="A12" s="178" t="s">
        <v>1455</v>
      </c>
      <c r="B12" s="176">
        <v>2</v>
      </c>
      <c r="C12" s="263"/>
      <c r="D12" s="263"/>
      <c r="E12" s="263"/>
      <c r="F12" s="263"/>
      <c r="G12" s="263"/>
      <c r="H12" s="263"/>
      <c r="I12" s="263"/>
      <c r="J12" s="263"/>
      <c r="K12" s="263"/>
      <c r="L12" s="263"/>
      <c r="M12" s="7"/>
      <c r="N12" s="7"/>
      <c r="O12" s="7"/>
      <c r="P12" s="15"/>
    </row>
    <row r="13" spans="1:15" ht="15.75">
      <c r="A13" s="178" t="s">
        <v>1456</v>
      </c>
      <c r="B13" s="176">
        <v>3</v>
      </c>
      <c r="C13" s="263"/>
      <c r="D13" s="263"/>
      <c r="E13" s="263"/>
      <c r="F13" s="263"/>
      <c r="G13" s="263"/>
      <c r="H13" s="263"/>
      <c r="I13" s="263"/>
      <c r="J13" s="263"/>
      <c r="K13" s="263"/>
      <c r="L13" s="263"/>
      <c r="M13" s="8"/>
      <c r="N13" s="8"/>
      <c r="O13" s="8"/>
    </row>
    <row r="14" spans="1:15" ht="15.75">
      <c r="A14" s="178" t="s">
        <v>1457</v>
      </c>
      <c r="B14" s="176">
        <v>4</v>
      </c>
      <c r="C14" s="263"/>
      <c r="D14" s="263"/>
      <c r="E14" s="263"/>
      <c r="F14" s="263"/>
      <c r="G14" s="263"/>
      <c r="H14" s="263"/>
      <c r="I14" s="263"/>
      <c r="J14" s="263"/>
      <c r="K14" s="263"/>
      <c r="L14" s="263"/>
      <c r="M14" s="8"/>
      <c r="N14" s="8"/>
      <c r="O14" s="8"/>
    </row>
    <row r="15" spans="1:15" ht="15.75">
      <c r="A15" s="178" t="s">
        <v>1458</v>
      </c>
      <c r="B15" s="176">
        <v>5</v>
      </c>
      <c r="C15" s="263"/>
      <c r="D15" s="263"/>
      <c r="E15" s="263"/>
      <c r="F15" s="263"/>
      <c r="G15" s="263"/>
      <c r="H15" s="263"/>
      <c r="I15" s="263"/>
      <c r="J15" s="263"/>
      <c r="K15" s="263"/>
      <c r="L15" s="263"/>
      <c r="M15" s="8"/>
      <c r="N15" s="8"/>
      <c r="O15" s="8"/>
    </row>
    <row r="16" spans="1:15" ht="12.75">
      <c r="A16" s="179" t="s">
        <v>1221</v>
      </c>
      <c r="B16" s="176">
        <v>6</v>
      </c>
      <c r="C16" s="263"/>
      <c r="D16" s="263"/>
      <c r="E16" s="263"/>
      <c r="F16" s="263"/>
      <c r="G16" s="263"/>
      <c r="H16" s="263"/>
      <c r="I16" s="263"/>
      <c r="J16" s="263"/>
      <c r="K16" s="263"/>
      <c r="L16" s="263"/>
      <c r="M16" s="8"/>
      <c r="N16" s="8"/>
      <c r="O16" s="8"/>
    </row>
    <row r="17" spans="1:12" ht="24.75" customHeight="1">
      <c r="A17" s="179" t="s">
        <v>1222</v>
      </c>
      <c r="B17" s="180">
        <v>7</v>
      </c>
      <c r="C17" s="284"/>
      <c r="D17" s="284"/>
      <c r="E17" s="284"/>
      <c r="F17" s="284"/>
      <c r="G17" s="284"/>
      <c r="H17" s="284"/>
      <c r="I17" s="284"/>
      <c r="J17" s="284"/>
      <c r="K17" s="284"/>
      <c r="L17" s="284"/>
    </row>
    <row r="18" spans="1:12" ht="12.75" customHeight="1">
      <c r="A18" s="251"/>
      <c r="B18" s="252"/>
      <c r="C18" s="8"/>
      <c r="D18" s="8"/>
      <c r="E18" s="8"/>
      <c r="F18" s="8"/>
      <c r="G18" s="8"/>
      <c r="H18" s="8"/>
      <c r="I18" s="8"/>
      <c r="J18" s="8"/>
      <c r="K18" s="8"/>
      <c r="L18" s="8"/>
    </row>
    <row r="19" spans="1:12" ht="24.75" customHeight="1">
      <c r="A19" s="554" t="s">
        <v>1059</v>
      </c>
      <c r="B19" s="554"/>
      <c r="C19" s="554"/>
      <c r="D19" s="554"/>
      <c r="E19" s="554"/>
      <c r="F19" s="554"/>
      <c r="G19" s="554"/>
      <c r="H19" s="554"/>
      <c r="I19" s="554"/>
      <c r="J19" s="554"/>
      <c r="K19" s="554"/>
      <c r="L19" s="554"/>
    </row>
    <row r="20" spans="1:12" ht="15.75" customHeight="1">
      <c r="A20" s="555" t="s">
        <v>1646</v>
      </c>
      <c r="B20" s="555"/>
      <c r="C20" s="555"/>
      <c r="D20" s="555"/>
      <c r="E20" s="555"/>
      <c r="F20" s="555"/>
      <c r="G20" s="555"/>
      <c r="H20" s="555"/>
      <c r="I20" s="555"/>
      <c r="J20" s="555"/>
      <c r="K20" s="555"/>
      <c r="L20" s="555"/>
    </row>
    <row r="21" spans="1:12" ht="30" customHeight="1">
      <c r="A21" s="556"/>
      <c r="B21" s="558" t="s">
        <v>1648</v>
      </c>
      <c r="C21" s="556" t="s">
        <v>1223</v>
      </c>
      <c r="D21" s="556"/>
      <c r="E21" s="556"/>
      <c r="F21" s="556"/>
      <c r="G21" s="556"/>
      <c r="H21" s="556"/>
      <c r="I21" s="556"/>
      <c r="J21" s="556"/>
      <c r="K21" s="51"/>
      <c r="L21" s="51"/>
    </row>
    <row r="22" spans="1:12" ht="15.75" customHeight="1">
      <c r="A22" s="557"/>
      <c r="B22" s="559"/>
      <c r="C22" s="556" t="s">
        <v>1023</v>
      </c>
      <c r="D22" s="556"/>
      <c r="E22" s="556"/>
      <c r="F22" s="556"/>
      <c r="G22" s="556" t="s">
        <v>1024</v>
      </c>
      <c r="H22" s="556"/>
      <c r="I22" s="556"/>
      <c r="J22" s="556"/>
      <c r="K22" s="51"/>
      <c r="L22" s="51"/>
    </row>
    <row r="23" spans="1:12" ht="15.75" customHeight="1">
      <c r="A23" s="557"/>
      <c r="B23" s="559"/>
      <c r="C23" s="556" t="s">
        <v>1069</v>
      </c>
      <c r="D23" s="553" t="s">
        <v>28</v>
      </c>
      <c r="E23" s="553"/>
      <c r="F23" s="556" t="s">
        <v>1119</v>
      </c>
      <c r="G23" s="556" t="s">
        <v>1025</v>
      </c>
      <c r="H23" s="556"/>
      <c r="I23" s="556" t="s">
        <v>1469</v>
      </c>
      <c r="J23" s="556"/>
      <c r="K23" s="51"/>
      <c r="L23" s="51"/>
    </row>
    <row r="24" spans="1:12" ht="63">
      <c r="A24" s="557"/>
      <c r="B24" s="559"/>
      <c r="C24" s="556"/>
      <c r="D24" s="34" t="s">
        <v>1453</v>
      </c>
      <c r="E24" s="34" t="s">
        <v>1070</v>
      </c>
      <c r="F24" s="556"/>
      <c r="G24" s="34" t="s">
        <v>1071</v>
      </c>
      <c r="H24" s="34" t="s">
        <v>1073</v>
      </c>
      <c r="I24" s="34" t="s">
        <v>1071</v>
      </c>
      <c r="J24" s="34" t="s">
        <v>1217</v>
      </c>
      <c r="K24" s="8"/>
      <c r="L24" s="8"/>
    </row>
    <row r="25" spans="1:12" s="23" customFormat="1" ht="11.25">
      <c r="A25" s="35"/>
      <c r="B25" s="36"/>
      <c r="C25" s="37">
        <v>1</v>
      </c>
      <c r="D25" s="37">
        <v>2</v>
      </c>
      <c r="E25" s="37">
        <v>3</v>
      </c>
      <c r="F25" s="37">
        <v>4</v>
      </c>
      <c r="G25" s="37">
        <v>5</v>
      </c>
      <c r="H25" s="37">
        <v>6</v>
      </c>
      <c r="I25" s="37">
        <v>7</v>
      </c>
      <c r="J25" s="37">
        <v>8</v>
      </c>
      <c r="K25" s="131"/>
      <c r="L25" s="131"/>
    </row>
    <row r="26" spans="1:12" s="134" customFormat="1" ht="15.75" customHeight="1">
      <c r="A26" s="132" t="s">
        <v>1454</v>
      </c>
      <c r="B26" s="37">
        <v>1</v>
      </c>
      <c r="C26" s="219">
        <v>20</v>
      </c>
      <c r="D26" s="219">
        <v>20</v>
      </c>
      <c r="E26" s="219"/>
      <c r="F26" s="219"/>
      <c r="G26" s="219"/>
      <c r="H26" s="219"/>
      <c r="I26" s="219"/>
      <c r="J26" s="219"/>
      <c r="K26" s="133"/>
      <c r="L26" s="133"/>
    </row>
    <row r="27" spans="1:12" s="134" customFormat="1" ht="15.75" customHeight="1">
      <c r="A27" s="132" t="s">
        <v>1455</v>
      </c>
      <c r="B27" s="37">
        <v>2</v>
      </c>
      <c r="C27" s="219">
        <v>14</v>
      </c>
      <c r="D27" s="219">
        <v>14</v>
      </c>
      <c r="E27" s="219"/>
      <c r="F27" s="219"/>
      <c r="G27" s="219"/>
      <c r="H27" s="219"/>
      <c r="I27" s="219"/>
      <c r="J27" s="264"/>
      <c r="K27" s="133"/>
      <c r="L27" s="133"/>
    </row>
    <row r="28" spans="1:12" s="134" customFormat="1" ht="15.75" customHeight="1">
      <c r="A28" s="132" t="s">
        <v>1456</v>
      </c>
      <c r="B28" s="37">
        <v>3</v>
      </c>
      <c r="C28" s="219">
        <v>6</v>
      </c>
      <c r="D28" s="219">
        <v>6</v>
      </c>
      <c r="E28" s="219"/>
      <c r="F28" s="219"/>
      <c r="G28" s="219"/>
      <c r="H28" s="219"/>
      <c r="I28" s="219"/>
      <c r="J28" s="264"/>
      <c r="K28" s="133"/>
      <c r="L28" s="133"/>
    </row>
    <row r="29" spans="1:12" s="134" customFormat="1" ht="15.75" customHeight="1">
      <c r="A29" s="132" t="s">
        <v>1457</v>
      </c>
      <c r="B29" s="37">
        <v>4</v>
      </c>
      <c r="C29" s="219"/>
      <c r="D29" s="219"/>
      <c r="E29" s="219"/>
      <c r="F29" s="219"/>
      <c r="G29" s="219"/>
      <c r="H29" s="219"/>
      <c r="I29" s="219"/>
      <c r="J29" s="264"/>
      <c r="K29" s="135"/>
      <c r="L29" s="135"/>
    </row>
    <row r="30" spans="1:12" s="134" customFormat="1" ht="15.75" customHeight="1">
      <c r="A30" s="132" t="s">
        <v>1458</v>
      </c>
      <c r="B30" s="37">
        <v>5</v>
      </c>
      <c r="C30" s="219"/>
      <c r="D30" s="219"/>
      <c r="E30" s="219"/>
      <c r="F30" s="219"/>
      <c r="G30" s="219"/>
      <c r="H30" s="219"/>
      <c r="I30" s="219"/>
      <c r="J30" s="220"/>
      <c r="K30" s="136"/>
      <c r="L30" s="136"/>
    </row>
    <row r="31" spans="1:12" s="134" customFormat="1" ht="15.75" customHeight="1">
      <c r="A31" s="137" t="s">
        <v>1221</v>
      </c>
      <c r="B31" s="37">
        <v>6</v>
      </c>
      <c r="C31" s="219"/>
      <c r="D31" s="219"/>
      <c r="E31" s="219"/>
      <c r="F31" s="219"/>
      <c r="G31" s="219"/>
      <c r="H31" s="219"/>
      <c r="I31" s="219"/>
      <c r="J31" s="264"/>
      <c r="K31" s="135"/>
      <c r="L31" s="135"/>
    </row>
    <row r="32" ht="12.75">
      <c r="A32" s="14" t="s">
        <v>1224</v>
      </c>
    </row>
    <row r="33" ht="6.75" customHeight="1"/>
    <row r="34" spans="1:13" ht="35.25" customHeight="1">
      <c r="A34" s="573" t="s">
        <v>1035</v>
      </c>
      <c r="B34" s="573"/>
      <c r="C34" s="573"/>
      <c r="D34" s="573"/>
      <c r="E34" s="573"/>
      <c r="F34" s="573"/>
      <c r="G34" s="138"/>
      <c r="H34" s="574" t="s">
        <v>357</v>
      </c>
      <c r="I34" s="574"/>
      <c r="J34" s="574"/>
      <c r="K34" s="574"/>
      <c r="L34" s="574"/>
      <c r="M34" s="574"/>
    </row>
    <row r="35" spans="1:13" ht="25.5" customHeight="1">
      <c r="A35" s="575"/>
      <c r="B35" s="577" t="s">
        <v>1648</v>
      </c>
      <c r="C35" s="579" t="s">
        <v>1036</v>
      </c>
      <c r="D35" s="579"/>
      <c r="E35" s="579" t="s">
        <v>1037</v>
      </c>
      <c r="F35" s="579" t="s">
        <v>1038</v>
      </c>
      <c r="H35" s="574"/>
      <c r="I35" s="574"/>
      <c r="J35" s="574"/>
      <c r="K35" s="574"/>
      <c r="L35" s="574"/>
      <c r="M35" s="574"/>
    </row>
    <row r="36" spans="1:13" ht="56.25" customHeight="1">
      <c r="A36" s="576"/>
      <c r="B36" s="578"/>
      <c r="C36" s="166" t="s">
        <v>1039</v>
      </c>
      <c r="D36" s="167" t="s">
        <v>1008</v>
      </c>
      <c r="E36" s="579"/>
      <c r="F36" s="579"/>
      <c r="H36" s="580"/>
      <c r="I36" s="580"/>
      <c r="J36" s="580"/>
      <c r="K36" s="169" t="s">
        <v>1648</v>
      </c>
      <c r="L36" s="172" t="s">
        <v>1040</v>
      </c>
      <c r="M36" s="172" t="s">
        <v>1041</v>
      </c>
    </row>
    <row r="37" spans="1:13" s="139" customFormat="1" ht="15.75" customHeight="1">
      <c r="A37" s="165" t="s">
        <v>1649</v>
      </c>
      <c r="B37" s="165"/>
      <c r="C37" s="169">
        <v>1</v>
      </c>
      <c r="D37" s="169">
        <v>2</v>
      </c>
      <c r="E37" s="169">
        <v>3</v>
      </c>
      <c r="F37" s="169">
        <v>4</v>
      </c>
      <c r="H37" s="552" t="s">
        <v>1649</v>
      </c>
      <c r="I37" s="552"/>
      <c r="J37" s="552"/>
      <c r="K37" s="169"/>
      <c r="L37" s="169">
        <v>1</v>
      </c>
      <c r="M37" s="169">
        <v>2</v>
      </c>
    </row>
    <row r="38" spans="1:13" ht="46.5" customHeight="1">
      <c r="A38" s="168" t="s">
        <v>1042</v>
      </c>
      <c r="B38" s="169">
        <v>1</v>
      </c>
      <c r="C38" s="213">
        <v>7</v>
      </c>
      <c r="D38" s="214"/>
      <c r="E38" s="214"/>
      <c r="F38" s="214">
        <v>1</v>
      </c>
      <c r="H38" s="549" t="s">
        <v>1043</v>
      </c>
      <c r="I38" s="550"/>
      <c r="J38" s="551"/>
      <c r="K38" s="169">
        <v>1</v>
      </c>
      <c r="L38" s="212"/>
      <c r="M38" s="212"/>
    </row>
    <row r="39" spans="1:13" ht="29.25" customHeight="1">
      <c r="A39" s="168" t="s">
        <v>1044</v>
      </c>
      <c r="B39" s="169">
        <v>2</v>
      </c>
      <c r="C39" s="211">
        <v>7</v>
      </c>
      <c r="D39" s="212">
        <v>1</v>
      </c>
      <c r="E39" s="212"/>
      <c r="F39" s="212"/>
      <c r="G39" s="8"/>
      <c r="H39" s="549" t="s">
        <v>1045</v>
      </c>
      <c r="I39" s="550"/>
      <c r="J39" s="551"/>
      <c r="K39" s="169">
        <v>2</v>
      </c>
      <c r="L39" s="212"/>
      <c r="M39" s="212"/>
    </row>
    <row r="40" spans="1:13" ht="24.75" customHeight="1">
      <c r="A40" s="168" t="s">
        <v>1046</v>
      </c>
      <c r="B40" s="169">
        <v>3</v>
      </c>
      <c r="C40" s="212"/>
      <c r="D40" s="212"/>
      <c r="E40" s="212"/>
      <c r="F40" s="212"/>
      <c r="G40" s="8"/>
      <c r="H40" s="589" t="s">
        <v>1047</v>
      </c>
      <c r="I40" s="589"/>
      <c r="J40" s="589"/>
      <c r="K40" s="169">
        <v>3</v>
      </c>
      <c r="L40" s="212"/>
      <c r="M40" s="212"/>
    </row>
    <row r="41" spans="1:13" ht="27" customHeight="1">
      <c r="A41" s="168" t="s">
        <v>1048</v>
      </c>
      <c r="B41" s="169">
        <v>4</v>
      </c>
      <c r="C41" s="212"/>
      <c r="D41" s="212"/>
      <c r="E41" s="212"/>
      <c r="F41" s="212"/>
      <c r="G41" s="8"/>
      <c r="H41" s="590" t="s">
        <v>1049</v>
      </c>
      <c r="I41" s="591"/>
      <c r="J41" s="592"/>
      <c r="K41" s="169">
        <v>4</v>
      </c>
      <c r="L41" s="212">
        <v>1</v>
      </c>
      <c r="M41" s="212">
        <v>1</v>
      </c>
    </row>
    <row r="42" spans="1:13" ht="33" customHeight="1">
      <c r="A42" s="168" t="s">
        <v>1050</v>
      </c>
      <c r="B42" s="169">
        <v>5</v>
      </c>
      <c r="C42" s="212">
        <v>1</v>
      </c>
      <c r="D42" s="212"/>
      <c r="E42" s="212"/>
      <c r="F42" s="212"/>
      <c r="G42" s="8"/>
      <c r="H42" s="549" t="s">
        <v>1051</v>
      </c>
      <c r="I42" s="550"/>
      <c r="J42" s="551"/>
      <c r="K42" s="169">
        <v>5</v>
      </c>
      <c r="L42" s="212"/>
      <c r="M42" s="212"/>
    </row>
    <row r="43" spans="1:7" ht="12.75">
      <c r="A43" s="170" t="s">
        <v>1052</v>
      </c>
      <c r="B43" s="171"/>
      <c r="C43" s="171"/>
      <c r="D43" s="171"/>
      <c r="E43" s="171"/>
      <c r="F43" s="171"/>
      <c r="G43" s="8"/>
    </row>
    <row r="44" spans="1:9" ht="12" customHeight="1">
      <c r="A44" s="8"/>
      <c r="B44" s="140"/>
      <c r="C44" s="140"/>
      <c r="D44" s="140"/>
      <c r="E44" s="140"/>
      <c r="F44" s="140"/>
      <c r="G44" s="140"/>
      <c r="H44" s="140"/>
      <c r="I44" s="140"/>
    </row>
    <row r="45" spans="1:9" ht="21" customHeight="1">
      <c r="A45" s="316" t="s">
        <v>358</v>
      </c>
      <c r="B45" s="593" t="s">
        <v>92</v>
      </c>
      <c r="C45" s="593"/>
      <c r="D45" s="593"/>
      <c r="E45" s="593"/>
      <c r="F45" s="593"/>
      <c r="G45" s="593"/>
      <c r="H45" s="593"/>
      <c r="I45" s="594"/>
    </row>
    <row r="46" spans="1:9" ht="12.75">
      <c r="A46" s="581" t="s">
        <v>1641</v>
      </c>
      <c r="B46" s="582" t="s">
        <v>1053</v>
      </c>
      <c r="C46" s="582"/>
      <c r="D46" s="582"/>
      <c r="E46" s="582"/>
      <c r="F46" s="582"/>
      <c r="G46" s="582"/>
      <c r="H46" s="582"/>
      <c r="I46" s="583"/>
    </row>
    <row r="47" spans="1:9" ht="15">
      <c r="A47" s="581"/>
      <c r="B47" s="584"/>
      <c r="C47" s="584"/>
      <c r="D47" s="584"/>
      <c r="E47" s="584"/>
      <c r="F47" s="584"/>
      <c r="G47" s="584"/>
      <c r="H47" s="584"/>
      <c r="I47" s="585"/>
    </row>
    <row r="48" spans="1:9" ht="15" customHeight="1">
      <c r="A48" s="581"/>
      <c r="B48" s="586" t="s">
        <v>93</v>
      </c>
      <c r="C48" s="587"/>
      <c r="D48" s="587"/>
      <c r="E48" s="587"/>
      <c r="F48" s="587"/>
      <c r="G48" s="587"/>
      <c r="H48" s="587"/>
      <c r="I48" s="588"/>
    </row>
    <row r="49" spans="1:9" ht="12.75">
      <c r="A49" s="581"/>
      <c r="B49" s="582" t="s">
        <v>1053</v>
      </c>
      <c r="C49" s="582"/>
      <c r="D49" s="582"/>
      <c r="E49" s="582"/>
      <c r="F49" s="582"/>
      <c r="G49" s="582"/>
      <c r="H49" s="582"/>
      <c r="I49" s="583"/>
    </row>
    <row r="50" spans="1:9" ht="12.75">
      <c r="A50" s="317" t="s">
        <v>1642</v>
      </c>
      <c r="B50" s="595" t="s">
        <v>94</v>
      </c>
      <c r="C50" s="595"/>
      <c r="D50" s="4"/>
      <c r="E50" s="141"/>
      <c r="F50" s="141"/>
      <c r="G50" s="596" t="s">
        <v>95</v>
      </c>
      <c r="H50" s="596"/>
      <c r="I50" s="597"/>
    </row>
    <row r="51" spans="1:9" ht="12.75">
      <c r="A51" s="318"/>
      <c r="B51" s="598" t="s">
        <v>359</v>
      </c>
      <c r="C51" s="598"/>
      <c r="D51" s="319"/>
      <c r="E51" s="320"/>
      <c r="F51" s="321"/>
      <c r="G51" s="598" t="s">
        <v>1077</v>
      </c>
      <c r="H51" s="598"/>
      <c r="I51" s="599"/>
    </row>
  </sheetData>
  <sheetProtection selectLockedCells="1" selectUnlockedCells="1"/>
  <mergeCells count="56">
    <mergeCell ref="B50:C50"/>
    <mergeCell ref="G50:I50"/>
    <mergeCell ref="B51:C51"/>
    <mergeCell ref="G51:I51"/>
    <mergeCell ref="H40:J40"/>
    <mergeCell ref="H41:J41"/>
    <mergeCell ref="H42:J42"/>
    <mergeCell ref="B45:I45"/>
    <mergeCell ref="A46:A49"/>
    <mergeCell ref="B46:I46"/>
    <mergeCell ref="B47:I47"/>
    <mergeCell ref="B48:I48"/>
    <mergeCell ref="B49:I49"/>
    <mergeCell ref="A34:F34"/>
    <mergeCell ref="H34:M35"/>
    <mergeCell ref="A35:A36"/>
    <mergeCell ref="B35:B36"/>
    <mergeCell ref="C35:D35"/>
    <mergeCell ref="E35:E36"/>
    <mergeCell ref="F35:F36"/>
    <mergeCell ref="H36:J36"/>
    <mergeCell ref="G22:J22"/>
    <mergeCell ref="C23:C24"/>
    <mergeCell ref="D23:E23"/>
    <mergeCell ref="F23:F24"/>
    <mergeCell ref="G23:H23"/>
    <mergeCell ref="I23:J23"/>
    <mergeCell ref="K7:L7"/>
    <mergeCell ref="D8:D9"/>
    <mergeCell ref="E8:E9"/>
    <mergeCell ref="F8:G8"/>
    <mergeCell ref="I8:I9"/>
    <mergeCell ref="J8:J9"/>
    <mergeCell ref="K8:K9"/>
    <mergeCell ref="L8:L9"/>
    <mergeCell ref="H7:H9"/>
    <mergeCell ref="E2:L2"/>
    <mergeCell ref="A3:L3"/>
    <mergeCell ref="A4:L4"/>
    <mergeCell ref="A5:A9"/>
    <mergeCell ref="B5:B9"/>
    <mergeCell ref="C5:L5"/>
    <mergeCell ref="C6:H6"/>
    <mergeCell ref="I6:L6"/>
    <mergeCell ref="C7:C9"/>
    <mergeCell ref="D7:G7"/>
    <mergeCell ref="H38:J38"/>
    <mergeCell ref="H39:J39"/>
    <mergeCell ref="H37:J37"/>
    <mergeCell ref="I7:J7"/>
    <mergeCell ref="A19:L19"/>
    <mergeCell ref="A20:L20"/>
    <mergeCell ref="A21:A24"/>
    <mergeCell ref="B21:B24"/>
    <mergeCell ref="C21:J21"/>
    <mergeCell ref="C22:F22"/>
  </mergeCells>
  <conditionalFormatting sqref="C10:J15 C25:J30">
    <cfRule type="cellIs" priority="1" dxfId="0" operator="lessThan" stopIfTrue="1">
      <formula>0</formula>
    </cfRule>
  </conditionalFormatting>
  <printOptions horizontalCentered="1"/>
  <pageMargins left="0.7874015748031497" right="0" top="0" bottom="0" header="0.28" footer="0.17"/>
  <pageSetup fitToHeight="1" fitToWidth="1"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sheetPr codeName="Лист3">
    <tabColor indexed="10"/>
    <pageSetUpPr fitToPage="1"/>
  </sheetPr>
  <dimension ref="A1:D1012"/>
  <sheetViews>
    <sheetView zoomScalePageLayoutView="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9.140625" style="322" customWidth="1"/>
    <col min="2" max="2" width="15.57421875" style="330" customWidth="1"/>
    <col min="3" max="3" width="38.57421875" style="327" customWidth="1"/>
    <col min="4" max="4" width="38.8515625" style="327" customWidth="1"/>
    <col min="5" max="16384" width="9.140625" style="322" customWidth="1"/>
  </cols>
  <sheetData>
    <row r="1" spans="1:4" ht="13.5" thickBot="1">
      <c r="A1" s="323" t="s">
        <v>966</v>
      </c>
      <c r="B1" s="328" t="s">
        <v>967</v>
      </c>
      <c r="C1" s="325" t="s">
        <v>968</v>
      </c>
      <c r="D1" s="325" t="s">
        <v>969</v>
      </c>
    </row>
    <row r="2" spans="1:4" ht="12.75">
      <c r="A2" s="324">
        <f>IF((SUM('Раздел 1'!R41:R41)=0),"","Неверно!")</f>
      </c>
      <c r="B2" s="329">
        <v>63622</v>
      </c>
      <c r="C2" s="326" t="s">
        <v>1227</v>
      </c>
      <c r="D2" s="326" t="s">
        <v>1226</v>
      </c>
    </row>
    <row r="3" spans="1:4" ht="12.75">
      <c r="A3" s="324">
        <f>IF((SUM('Раздел 1'!U41:U41)=0),"","Неверно!")</f>
      </c>
      <c r="B3" s="329">
        <v>63622</v>
      </c>
      <c r="C3" s="326" t="s">
        <v>1228</v>
      </c>
      <c r="D3" s="326" t="s">
        <v>1226</v>
      </c>
    </row>
    <row r="4" spans="1:4" ht="12.75">
      <c r="A4" s="324">
        <f>IF((SUM('Раздел 1'!O41:O41)=0),"","Неверно!")</f>
      </c>
      <c r="B4" s="329">
        <v>63622</v>
      </c>
      <c r="C4" s="326" t="s">
        <v>1229</v>
      </c>
      <c r="D4" s="326" t="s">
        <v>1226</v>
      </c>
    </row>
    <row r="5" spans="1:4" ht="12.75">
      <c r="A5" s="324">
        <f>IF((SUM('Раздел 1'!AA41:AA41)=0),"","Неверно!")</f>
      </c>
      <c r="B5" s="329">
        <v>63622</v>
      </c>
      <c r="C5" s="326" t="s">
        <v>1225</v>
      </c>
      <c r="D5" s="326" t="s">
        <v>1226</v>
      </c>
    </row>
    <row r="6" spans="1:4" ht="12.75">
      <c r="A6" s="324">
        <f>IF((SUM('Раздел 1'!G41:G41)=0),"","Неверно!")</f>
      </c>
      <c r="B6" s="329">
        <v>63622</v>
      </c>
      <c r="C6" s="326" t="s">
        <v>1230</v>
      </c>
      <c r="D6" s="326" t="s">
        <v>1226</v>
      </c>
    </row>
    <row r="7" spans="1:4" ht="12.75">
      <c r="A7" s="324">
        <f>IF((SUM('Раздел 1'!X41:X41)=0),"","Неверно!")</f>
      </c>
      <c r="B7" s="329">
        <v>63622</v>
      </c>
      <c r="C7" s="326" t="s">
        <v>1231</v>
      </c>
      <c r="D7" s="326" t="s">
        <v>1226</v>
      </c>
    </row>
    <row r="8" spans="1:4" ht="12.75">
      <c r="A8" s="324">
        <f>IF((SUM('Раздел 1'!M41:M41)=0),"","Неверно!")</f>
      </c>
      <c r="B8" s="329">
        <v>63622</v>
      </c>
      <c r="C8" s="326" t="s">
        <v>1233</v>
      </c>
      <c r="D8" s="326" t="s">
        <v>1226</v>
      </c>
    </row>
    <row r="9" spans="1:4" ht="12.75">
      <c r="A9" s="324">
        <f>IF((SUM('Раздел 1'!J41:J41)=0),"","Неверно!")</f>
      </c>
      <c r="B9" s="329">
        <v>63622</v>
      </c>
      <c r="C9" s="326" t="s">
        <v>1235</v>
      </c>
      <c r="D9" s="326" t="s">
        <v>1226</v>
      </c>
    </row>
    <row r="10" spans="1:4" ht="12.75">
      <c r="A10" s="324">
        <f>IF((SUM('Раздел 1'!P41:P41)=0),"","Неверно!")</f>
      </c>
      <c r="B10" s="329">
        <v>63622</v>
      </c>
      <c r="C10" s="326" t="s">
        <v>1236</v>
      </c>
      <c r="D10" s="326" t="s">
        <v>1226</v>
      </c>
    </row>
    <row r="11" spans="1:4" ht="12.75">
      <c r="A11" s="324">
        <f>IF((SUM('Раздел 1'!S41:S41)=0),"","Неверно!")</f>
      </c>
      <c r="B11" s="329">
        <v>63622</v>
      </c>
      <c r="C11" s="326" t="s">
        <v>1232</v>
      </c>
      <c r="D11" s="326" t="s">
        <v>1226</v>
      </c>
    </row>
    <row r="12" spans="1:4" ht="12.75">
      <c r="A12" s="324">
        <f>IF((SUM('Раздел 1'!V41:V41)=0),"","Неверно!")</f>
      </c>
      <c r="B12" s="329">
        <v>63622</v>
      </c>
      <c r="C12" s="326" t="s">
        <v>1234</v>
      </c>
      <c r="D12" s="326" t="s">
        <v>1226</v>
      </c>
    </row>
    <row r="13" spans="1:4" ht="12.75">
      <c r="A13" s="324">
        <f>IF((SUM('Раздел 1'!K41:K41)=0),"","Неверно!")</f>
      </c>
      <c r="B13" s="329">
        <v>63622</v>
      </c>
      <c r="C13" s="326" t="s">
        <v>1237</v>
      </c>
      <c r="D13" s="326" t="s">
        <v>1226</v>
      </c>
    </row>
    <row r="14" spans="1:4" ht="12.75">
      <c r="A14" s="324">
        <f>IF((SUM('Раздел 1'!AB41:AB41)=0),"","Неверно!")</f>
      </c>
      <c r="B14" s="329">
        <v>63622</v>
      </c>
      <c r="C14" s="326" t="s">
        <v>1238</v>
      </c>
      <c r="D14" s="326" t="s">
        <v>1226</v>
      </c>
    </row>
    <row r="15" spans="1:4" ht="12.75">
      <c r="A15" s="324">
        <f>IF((SUM('Раздел 1'!H41:H41)=0),"","Неверно!")</f>
      </c>
      <c r="B15" s="329">
        <v>63622</v>
      </c>
      <c r="C15" s="326" t="s">
        <v>1239</v>
      </c>
      <c r="D15" s="326" t="s">
        <v>1226</v>
      </c>
    </row>
    <row r="16" spans="1:4" ht="12.75">
      <c r="A16" s="324">
        <f>IF((SUM('Раздел 1'!Y41:Y41)=0),"","Неверно!")</f>
      </c>
      <c r="B16" s="329">
        <v>63622</v>
      </c>
      <c r="C16" s="326" t="s">
        <v>1242</v>
      </c>
      <c r="D16" s="326" t="s">
        <v>1226</v>
      </c>
    </row>
    <row r="17" spans="1:4" ht="12.75">
      <c r="A17" s="324">
        <f>IF((SUM('Раздел 1'!N41:N41)=0),"","Неверно!")</f>
      </c>
      <c r="B17" s="329">
        <v>63622</v>
      </c>
      <c r="C17" s="326" t="s">
        <v>1240</v>
      </c>
      <c r="D17" s="326" t="s">
        <v>1226</v>
      </c>
    </row>
    <row r="18" spans="1:4" ht="12.75">
      <c r="A18" s="324">
        <f>IF((SUM('Раздел 1'!Q41:Q41)=0),"","Неверно!")</f>
      </c>
      <c r="B18" s="329">
        <v>63622</v>
      </c>
      <c r="C18" s="326" t="s">
        <v>1241</v>
      </c>
      <c r="D18" s="326" t="s">
        <v>1226</v>
      </c>
    </row>
    <row r="19" spans="1:4" ht="12.75">
      <c r="A19" s="324">
        <f>IF((SUM('Раздел 1'!Z41:Z41)=0),"","Неверно!")</f>
      </c>
      <c r="B19" s="329">
        <v>63622</v>
      </c>
      <c r="C19" s="326" t="s">
        <v>1243</v>
      </c>
      <c r="D19" s="326" t="s">
        <v>1226</v>
      </c>
    </row>
    <row r="20" spans="1:4" ht="12.75">
      <c r="A20" s="324">
        <f>IF((SUM('Раздел 1'!F41:F41)=0),"","Неверно!")</f>
      </c>
      <c r="B20" s="329">
        <v>63622</v>
      </c>
      <c r="C20" s="326" t="s">
        <v>1244</v>
      </c>
      <c r="D20" s="326" t="s">
        <v>1226</v>
      </c>
    </row>
    <row r="21" spans="1:4" ht="12.75">
      <c r="A21" s="324">
        <f>IF((SUM('Раздел 1'!T41:T41)=0),"","Неверно!")</f>
      </c>
      <c r="B21" s="329">
        <v>63622</v>
      </c>
      <c r="C21" s="326" t="s">
        <v>1247</v>
      </c>
      <c r="D21" s="326" t="s">
        <v>1226</v>
      </c>
    </row>
    <row r="22" spans="1:4" ht="12.75">
      <c r="A22" s="324">
        <f>IF((SUM('Раздел 1'!W41:W41)=0),"","Неверно!")</f>
      </c>
      <c r="B22" s="329">
        <v>63622</v>
      </c>
      <c r="C22" s="326" t="s">
        <v>1248</v>
      </c>
      <c r="D22" s="326" t="s">
        <v>1226</v>
      </c>
    </row>
    <row r="23" spans="1:4" ht="12.75">
      <c r="A23" s="324">
        <f>IF((SUM('Раздел 1'!AC41:AC41)=0),"","Неверно!")</f>
      </c>
      <c r="B23" s="329">
        <v>63622</v>
      </c>
      <c r="C23" s="326" t="s">
        <v>1245</v>
      </c>
      <c r="D23" s="326" t="s">
        <v>1226</v>
      </c>
    </row>
    <row r="24" spans="1:4" ht="12.75">
      <c r="A24" s="324">
        <f>IF((SUM('Раздел 1'!L41:L41)=0),"","Неверно!")</f>
      </c>
      <c r="B24" s="329">
        <v>63622</v>
      </c>
      <c r="C24" s="326" t="s">
        <v>1246</v>
      </c>
      <c r="D24" s="326" t="s">
        <v>1226</v>
      </c>
    </row>
    <row r="25" spans="1:4" ht="12.75">
      <c r="A25" s="324">
        <f>IF((SUM('Раздел 1'!I41:I41)=0),"","Неверно!")</f>
      </c>
      <c r="B25" s="329">
        <v>63622</v>
      </c>
      <c r="C25" s="326" t="s">
        <v>1249</v>
      </c>
      <c r="D25" s="326" t="s">
        <v>1226</v>
      </c>
    </row>
    <row r="26" spans="1:4" ht="12.75">
      <c r="A26" s="324">
        <f>IF((SUM('Раздел 1'!H42:H42)=0),"","Неверно!")</f>
      </c>
      <c r="B26" s="329">
        <v>63623</v>
      </c>
      <c r="C26" s="326" t="s">
        <v>1250</v>
      </c>
      <c r="D26" s="326" t="s">
        <v>1226</v>
      </c>
    </row>
    <row r="27" spans="1:4" ht="12.75">
      <c r="A27" s="324">
        <f>IF((SUM('Раздел 1'!J42:J42)=0),"","Неверно!")</f>
      </c>
      <c r="B27" s="329">
        <v>63623</v>
      </c>
      <c r="C27" s="326" t="s">
        <v>1252</v>
      </c>
      <c r="D27" s="326" t="s">
        <v>1226</v>
      </c>
    </row>
    <row r="28" spans="1:4" ht="12.75">
      <c r="A28" s="324">
        <f>IF((SUM('Раздел 1'!M42:M42)=0),"","Неверно!")</f>
      </c>
      <c r="B28" s="329">
        <v>63623</v>
      </c>
      <c r="C28" s="326" t="s">
        <v>1253</v>
      </c>
      <c r="D28" s="326" t="s">
        <v>1226</v>
      </c>
    </row>
    <row r="29" spans="1:4" ht="12.75">
      <c r="A29" s="324">
        <f>IF((SUM('Раздел 1'!G42:G42)=0),"","Неверно!")</f>
      </c>
      <c r="B29" s="329">
        <v>63623</v>
      </c>
      <c r="C29" s="326" t="s">
        <v>1251</v>
      </c>
      <c r="D29" s="326" t="s">
        <v>1226</v>
      </c>
    </row>
    <row r="30" spans="1:4" ht="12.75">
      <c r="A30" s="324">
        <f>IF((SUM('Раздел 1'!O42:O42)=0),"","Неверно!")</f>
      </c>
      <c r="B30" s="329">
        <v>63623</v>
      </c>
      <c r="C30" s="326" t="s">
        <v>1256</v>
      </c>
      <c r="D30" s="326" t="s">
        <v>1226</v>
      </c>
    </row>
    <row r="31" spans="1:4" ht="12.75">
      <c r="A31" s="324">
        <f>IF((SUM('Раздел 1'!I42:I42)=0),"","Неверно!")</f>
      </c>
      <c r="B31" s="329">
        <v>63623</v>
      </c>
      <c r="C31" s="326" t="s">
        <v>1254</v>
      </c>
      <c r="D31" s="326" t="s">
        <v>1226</v>
      </c>
    </row>
    <row r="32" spans="1:4" ht="12.75">
      <c r="A32" s="324">
        <f>IF((SUM('Раздел 1'!F42:F42)=0),"","Неверно!")</f>
      </c>
      <c r="B32" s="329">
        <v>63623</v>
      </c>
      <c r="C32" s="326" t="s">
        <v>1255</v>
      </c>
      <c r="D32" s="326" t="s">
        <v>1226</v>
      </c>
    </row>
    <row r="33" spans="1:4" ht="12.75">
      <c r="A33" s="324">
        <f>IF((SUM('Раздел 1'!L42:L42)=0),"","Неверно!")</f>
      </c>
      <c r="B33" s="329">
        <v>63623</v>
      </c>
      <c r="C33" s="326" t="s">
        <v>1257</v>
      </c>
      <c r="D33" s="326" t="s">
        <v>1226</v>
      </c>
    </row>
    <row r="34" spans="1:4" ht="12.75">
      <c r="A34" s="324">
        <f>IF((SUM('Раздел 1'!N42:N42)=0),"","Неверно!")</f>
      </c>
      <c r="B34" s="329">
        <v>63623</v>
      </c>
      <c r="C34" s="326" t="s">
        <v>187</v>
      </c>
      <c r="D34" s="326" t="s">
        <v>1226</v>
      </c>
    </row>
    <row r="35" spans="1:4" ht="12.75">
      <c r="A35" s="324">
        <f>IF((SUM('Раздел 1'!K42:K42)=0),"","Неверно!")</f>
      </c>
      <c r="B35" s="329">
        <v>63623</v>
      </c>
      <c r="C35" s="326" t="s">
        <v>188</v>
      </c>
      <c r="D35" s="326" t="s">
        <v>1226</v>
      </c>
    </row>
    <row r="36" spans="1:4" ht="12.75">
      <c r="A36" s="324">
        <f>IF((SUM('Раздел 1'!J49:J49)=0),"","Неверно!")</f>
      </c>
      <c r="B36" s="329">
        <v>63627</v>
      </c>
      <c r="C36" s="326" t="s">
        <v>189</v>
      </c>
      <c r="D36" s="326" t="s">
        <v>1226</v>
      </c>
    </row>
    <row r="37" spans="1:4" ht="12.75">
      <c r="A37" s="324">
        <f>IF((SUM('Раздел 1'!R49:R49)=0),"","Неверно!")</f>
      </c>
      <c r="B37" s="329">
        <v>63628</v>
      </c>
      <c r="C37" s="326" t="s">
        <v>190</v>
      </c>
      <c r="D37" s="326" t="s">
        <v>1226</v>
      </c>
    </row>
    <row r="38" spans="1:4" ht="12.75">
      <c r="A38" s="324">
        <f>IF((SUM('Раздел 1'!U49:U49)=0),"","Неверно!")</f>
      </c>
      <c r="B38" s="329">
        <v>63629</v>
      </c>
      <c r="C38" s="326" t="s">
        <v>191</v>
      </c>
      <c r="D38" s="326" t="s">
        <v>1226</v>
      </c>
    </row>
    <row r="39" spans="1:4" ht="12.75">
      <c r="A39" s="324">
        <f>IF((SUM('Раздел 1'!Z51:Z51)=0),"","Неверно!")</f>
      </c>
      <c r="B39" s="329">
        <v>63632</v>
      </c>
      <c r="C39" s="326" t="s">
        <v>192</v>
      </c>
      <c r="D39" s="326" t="s">
        <v>1226</v>
      </c>
    </row>
    <row r="40" spans="1:4" ht="12.75">
      <c r="A40" s="324">
        <f>IF((SUM('Раздел 1'!AB51:AB51)=0),"","Неверно!")</f>
      </c>
      <c r="B40" s="329">
        <v>63632</v>
      </c>
      <c r="C40" s="326" t="s">
        <v>193</v>
      </c>
      <c r="D40" s="326" t="s">
        <v>1226</v>
      </c>
    </row>
    <row r="41" spans="1:4" ht="12.75">
      <c r="A41" s="324">
        <f>IF((SUM('Раздел 1'!Y51:Y51)=0),"","Неверно!")</f>
      </c>
      <c r="B41" s="329">
        <v>63632</v>
      </c>
      <c r="C41" s="326" t="s">
        <v>194</v>
      </c>
      <c r="D41" s="326" t="s">
        <v>1226</v>
      </c>
    </row>
    <row r="42" spans="1:4" ht="12.75">
      <c r="A42" s="324">
        <f>IF((SUM('Раздел 1'!AA51:AA51)=0),"","Неверно!")</f>
      </c>
      <c r="B42" s="329">
        <v>63632</v>
      </c>
      <c r="C42" s="326" t="s">
        <v>196</v>
      </c>
      <c r="D42" s="326" t="s">
        <v>1226</v>
      </c>
    </row>
    <row r="43" spans="1:4" ht="12.75">
      <c r="A43" s="324">
        <f>IF((SUM('Раздел 1'!X51:X51)=0),"","Неверно!")</f>
      </c>
      <c r="B43" s="329">
        <v>63632</v>
      </c>
      <c r="C43" s="326" t="s">
        <v>197</v>
      </c>
      <c r="D43" s="326" t="s">
        <v>1226</v>
      </c>
    </row>
    <row r="44" spans="1:4" ht="12.75">
      <c r="A44" s="324">
        <f>IF((SUM('Раздел 1'!AC51:AC51)=0),"","Неверно!")</f>
      </c>
      <c r="B44" s="329">
        <v>63632</v>
      </c>
      <c r="C44" s="326" t="s">
        <v>195</v>
      </c>
      <c r="D44" s="326" t="s">
        <v>1226</v>
      </c>
    </row>
    <row r="45" spans="1:4" ht="12.75">
      <c r="A45" s="324">
        <f>IF((SUM('Раздел 1'!J52:J52)=0),"","Неверно!")</f>
      </c>
      <c r="B45" s="329">
        <v>63633</v>
      </c>
      <c r="C45" s="326" t="s">
        <v>198</v>
      </c>
      <c r="D45" s="326" t="s">
        <v>1226</v>
      </c>
    </row>
    <row r="46" spans="1:4" ht="12.75">
      <c r="A46" s="324">
        <f>IF((SUM('Раздел 1'!U52:U52)=0),"","Неверно!")</f>
      </c>
      <c r="B46" s="329">
        <v>63634</v>
      </c>
      <c r="C46" s="326" t="s">
        <v>199</v>
      </c>
      <c r="D46" s="326" t="s">
        <v>1226</v>
      </c>
    </row>
    <row r="47" spans="1:4" ht="12.75">
      <c r="A47" s="324">
        <f>IF((SUM('Раздел 1'!Z52:Z52)=0),"","Неверно!")</f>
      </c>
      <c r="B47" s="329">
        <v>63635</v>
      </c>
      <c r="C47" s="326" t="s">
        <v>200</v>
      </c>
      <c r="D47" s="326" t="s">
        <v>1226</v>
      </c>
    </row>
    <row r="48" spans="1:4" ht="12.75">
      <c r="A48" s="324">
        <f>IF((SUM('Раздел 1'!AC52:AC52)=0),"","Неверно!")</f>
      </c>
      <c r="B48" s="329">
        <v>63635</v>
      </c>
      <c r="C48" s="326" t="s">
        <v>201</v>
      </c>
      <c r="D48" s="326" t="s">
        <v>1226</v>
      </c>
    </row>
    <row r="49" spans="1:4" ht="12.75">
      <c r="A49" s="324">
        <f>IF((SUM('Раздел 1'!AB52:AB52)=0),"","Неверно!")</f>
      </c>
      <c r="B49" s="329">
        <v>63635</v>
      </c>
      <c r="C49" s="326" t="s">
        <v>205</v>
      </c>
      <c r="D49" s="326" t="s">
        <v>1226</v>
      </c>
    </row>
    <row r="50" spans="1:4" ht="12.75">
      <c r="A50" s="324">
        <f>IF((SUM('Раздел 1'!Y52:Y52)=0),"","Неверно!")</f>
      </c>
      <c r="B50" s="329">
        <v>63635</v>
      </c>
      <c r="C50" s="326" t="s">
        <v>202</v>
      </c>
      <c r="D50" s="326" t="s">
        <v>1226</v>
      </c>
    </row>
    <row r="51" spans="1:4" ht="12.75">
      <c r="A51" s="324">
        <f>IF((SUM('Раздел 1'!X52:X52)=0),"","Неверно!")</f>
      </c>
      <c r="B51" s="329">
        <v>63635</v>
      </c>
      <c r="C51" s="326" t="s">
        <v>204</v>
      </c>
      <c r="D51" s="326" t="s">
        <v>1226</v>
      </c>
    </row>
    <row r="52" spans="1:4" ht="12.75">
      <c r="A52" s="324">
        <f>IF((SUM('Раздел 1'!AA52:AA52)=0),"","Неверно!")</f>
      </c>
      <c r="B52" s="329">
        <v>63635</v>
      </c>
      <c r="C52" s="326" t="s">
        <v>203</v>
      </c>
      <c r="D52" s="326" t="s">
        <v>1226</v>
      </c>
    </row>
    <row r="53" spans="1:4" ht="12.75">
      <c r="A53" s="324">
        <f>IF((SUM('Разделы 2, 3, 5'!L7:L7)=0),"","Неверно!")</f>
      </c>
      <c r="B53" s="329">
        <v>63638</v>
      </c>
      <c r="C53" s="326" t="s">
        <v>206</v>
      </c>
      <c r="D53" s="326" t="s">
        <v>1226</v>
      </c>
    </row>
    <row r="54" spans="1:4" ht="12.75">
      <c r="A54" s="324">
        <f>IF((SUM('Разделы 2, 3, 5'!L8:L8)=0),"","Неверно!")</f>
      </c>
      <c r="B54" s="329">
        <v>63639</v>
      </c>
      <c r="C54" s="326" t="s">
        <v>207</v>
      </c>
      <c r="D54" s="326" t="s">
        <v>1226</v>
      </c>
    </row>
    <row r="55" spans="1:4" ht="12.75">
      <c r="A55" s="324">
        <f>IF((SUM('Разделы 2, 3, 5'!K19:K19)=0),"","Неверно!")</f>
      </c>
      <c r="B55" s="329">
        <v>63642</v>
      </c>
      <c r="C55" s="326" t="s">
        <v>208</v>
      </c>
      <c r="D55" s="326" t="s">
        <v>1226</v>
      </c>
    </row>
    <row r="56" spans="1:4" ht="12.75">
      <c r="A56" s="324">
        <f>IF((SUM('Разделы 2, 3, 5'!L19:L19)=0),"","Неверно!")</f>
      </c>
      <c r="B56" s="329">
        <v>63642</v>
      </c>
      <c r="C56" s="326" t="s">
        <v>209</v>
      </c>
      <c r="D56" s="326" t="s">
        <v>1226</v>
      </c>
    </row>
    <row r="57" spans="1:4" ht="12.75">
      <c r="A57" s="324">
        <f>IF((SUM('Разделы 2, 3, 5'!L25:L25)=0),"","Неверно!")</f>
      </c>
      <c r="B57" s="329">
        <v>63643</v>
      </c>
      <c r="C57" s="326" t="s">
        <v>210</v>
      </c>
      <c r="D57" s="326" t="s">
        <v>1226</v>
      </c>
    </row>
    <row r="58" spans="1:4" ht="12.75">
      <c r="A58" s="324">
        <f>IF((SUM('Раздел 4'!F24:F24)=0),"","Неверно!")</f>
      </c>
      <c r="B58" s="329">
        <v>63646</v>
      </c>
      <c r="C58" s="326" t="s">
        <v>211</v>
      </c>
      <c r="D58" s="326" t="s">
        <v>1226</v>
      </c>
    </row>
    <row r="59" spans="1:4" ht="12.75">
      <c r="A59" s="324">
        <f>IF((SUM('Раздел 4'!D24:D24)=0),"","Неверно!")</f>
      </c>
      <c r="B59" s="329">
        <v>63646</v>
      </c>
      <c r="C59" s="326" t="s">
        <v>213</v>
      </c>
      <c r="D59" s="326" t="s">
        <v>1226</v>
      </c>
    </row>
    <row r="60" spans="1:4" ht="12.75">
      <c r="A60" s="324">
        <f>IF((SUM('Раздел 4'!G24:G24)=0),"","Неверно!")</f>
      </c>
      <c r="B60" s="329">
        <v>63646</v>
      </c>
      <c r="C60" s="326" t="s">
        <v>212</v>
      </c>
      <c r="D60" s="326" t="s">
        <v>1226</v>
      </c>
    </row>
    <row r="61" spans="1:4" ht="12.75">
      <c r="A61" s="324">
        <f>IF((SUM('Раздел 4'!E24:E24)=0),"","Неверно!")</f>
      </c>
      <c r="B61" s="329">
        <v>63646</v>
      </c>
      <c r="C61" s="326" t="s">
        <v>214</v>
      </c>
      <c r="D61" s="326" t="s">
        <v>1226</v>
      </c>
    </row>
    <row r="62" spans="1:4" ht="12.75">
      <c r="A62" s="324">
        <f>IF((SUM('Раздел 4'!G25:G25)=0),"","Неверно!")</f>
      </c>
      <c r="B62" s="329">
        <v>63647</v>
      </c>
      <c r="C62" s="326" t="s">
        <v>218</v>
      </c>
      <c r="D62" s="326" t="s">
        <v>1226</v>
      </c>
    </row>
    <row r="63" spans="1:4" ht="12.75">
      <c r="A63" s="324">
        <f>IF((SUM('Раздел 4'!D25:D25)=0),"","Неверно!")</f>
      </c>
      <c r="B63" s="329">
        <v>63647</v>
      </c>
      <c r="C63" s="326" t="s">
        <v>217</v>
      </c>
      <c r="D63" s="326" t="s">
        <v>1226</v>
      </c>
    </row>
    <row r="64" spans="1:4" ht="12.75">
      <c r="A64" s="324">
        <f>IF((SUM('Раздел 4'!F25:F25)=0),"","Неверно!")</f>
      </c>
      <c r="B64" s="329">
        <v>63647</v>
      </c>
      <c r="C64" s="326" t="s">
        <v>216</v>
      </c>
      <c r="D64" s="326" t="s">
        <v>1226</v>
      </c>
    </row>
    <row r="65" spans="1:4" ht="12.75">
      <c r="A65" s="324">
        <f>IF((SUM('Раздел 4'!E25:E25)=0),"","Неверно!")</f>
      </c>
      <c r="B65" s="329">
        <v>63647</v>
      </c>
      <c r="C65" s="326" t="s">
        <v>215</v>
      </c>
      <c r="D65" s="326" t="s">
        <v>1226</v>
      </c>
    </row>
    <row r="66" spans="1:4" ht="12.75">
      <c r="A66" s="324">
        <f>IF((SUM('Раздел 4'!G37:G37)=0),"","Неверно!")</f>
      </c>
      <c r="B66" s="329">
        <v>63648</v>
      </c>
      <c r="C66" s="326" t="s">
        <v>219</v>
      </c>
      <c r="D66" s="326" t="s">
        <v>1226</v>
      </c>
    </row>
    <row r="67" spans="1:4" ht="12.75">
      <c r="A67" s="324">
        <f>IF((SUM('Раздел 4'!G39:G39)=0),"","Неверно!")</f>
      </c>
      <c r="B67" s="329">
        <v>63649</v>
      </c>
      <c r="C67" s="326" t="s">
        <v>220</v>
      </c>
      <c r="D67" s="326" t="s">
        <v>1226</v>
      </c>
    </row>
    <row r="68" spans="1:4" ht="12.75">
      <c r="A68" s="324">
        <f>IF((SUM('Раздел 4'!G40:G40)=0),"","Неверно!")</f>
      </c>
      <c r="B68" s="329">
        <v>63650</v>
      </c>
      <c r="C68" s="326" t="s">
        <v>221</v>
      </c>
      <c r="D68" s="326" t="s">
        <v>1226</v>
      </c>
    </row>
    <row r="69" spans="1:4" ht="12.75">
      <c r="A69" s="324">
        <f>IF((SUM('Раздел 4'!F43:F43)=0),"","Неверно!")</f>
      </c>
      <c r="B69" s="329">
        <v>63651</v>
      </c>
      <c r="C69" s="326" t="s">
        <v>222</v>
      </c>
      <c r="D69" s="326" t="s">
        <v>1226</v>
      </c>
    </row>
    <row r="70" spans="1:4" ht="12.75">
      <c r="A70" s="324">
        <f>IF((SUM('Раздел 4'!E43:E43)=0),"","Неверно!")</f>
      </c>
      <c r="B70" s="329">
        <v>63651</v>
      </c>
      <c r="C70" s="326" t="s">
        <v>223</v>
      </c>
      <c r="D70" s="326" t="s">
        <v>1226</v>
      </c>
    </row>
    <row r="71" spans="1:4" ht="12.75">
      <c r="A71" s="324">
        <f>IF((SUM('Раздел 4'!D43:D43)=0),"","Неверно!")</f>
      </c>
      <c r="B71" s="329">
        <v>63651</v>
      </c>
      <c r="C71" s="326" t="s">
        <v>224</v>
      </c>
      <c r="D71" s="326" t="s">
        <v>1226</v>
      </c>
    </row>
    <row r="72" spans="1:4" ht="12.75">
      <c r="A72" s="324">
        <f>IF((SUM('Раздел 4'!G43:G43)=0),"","Неверно!")</f>
      </c>
      <c r="B72" s="329">
        <v>63651</v>
      </c>
      <c r="C72" s="326" t="s">
        <v>225</v>
      </c>
      <c r="D72" s="326" t="s">
        <v>1226</v>
      </c>
    </row>
    <row r="73" spans="1:4" ht="12.75">
      <c r="A73" s="324">
        <f>IF((SUM('Раздел 4'!F44:F44)=0),"","Неверно!")</f>
      </c>
      <c r="B73" s="329">
        <v>63652</v>
      </c>
      <c r="C73" s="326" t="s">
        <v>226</v>
      </c>
      <c r="D73" s="326" t="s">
        <v>1226</v>
      </c>
    </row>
    <row r="74" spans="1:4" ht="12.75">
      <c r="A74" s="324">
        <f>IF((SUM('Раздел 4'!E44:E44)=0),"","Неверно!")</f>
      </c>
      <c r="B74" s="329">
        <v>63652</v>
      </c>
      <c r="C74" s="326" t="s">
        <v>227</v>
      </c>
      <c r="D74" s="326" t="s">
        <v>1226</v>
      </c>
    </row>
    <row r="75" spans="1:4" ht="12.75">
      <c r="A75" s="324">
        <f>IF((SUM('Раздел 4'!G44:G44)=0),"","Неверно!")</f>
      </c>
      <c r="B75" s="329">
        <v>63652</v>
      </c>
      <c r="C75" s="326" t="s">
        <v>228</v>
      </c>
      <c r="D75" s="326" t="s">
        <v>1226</v>
      </c>
    </row>
    <row r="76" spans="1:4" ht="12.75">
      <c r="A76" s="324">
        <f>IF((SUM('Раздел 4'!D44:D44)=0),"","Неверно!")</f>
      </c>
      <c r="B76" s="329">
        <v>63652</v>
      </c>
      <c r="C76" s="326" t="s">
        <v>229</v>
      </c>
      <c r="D76" s="326" t="s">
        <v>1226</v>
      </c>
    </row>
    <row r="77" spans="1:4" ht="12.75">
      <c r="A77" s="324">
        <f>IF((SUM('Раздел 4'!G57:G57)=0),"","Неверно!")</f>
      </c>
      <c r="B77" s="329">
        <v>63653</v>
      </c>
      <c r="C77" s="326" t="s">
        <v>230</v>
      </c>
      <c r="D77" s="326" t="s">
        <v>1226</v>
      </c>
    </row>
    <row r="78" spans="1:4" ht="12.75">
      <c r="A78" s="324">
        <f>IF((SUM('Разделы 9, 10, 11, 12'!F12:F12)=0),"","Неверно!")</f>
      </c>
      <c r="B78" s="329">
        <v>63655</v>
      </c>
      <c r="C78" s="326" t="s">
        <v>235</v>
      </c>
      <c r="D78" s="326" t="s">
        <v>1226</v>
      </c>
    </row>
    <row r="79" spans="1:4" ht="12.75">
      <c r="A79" s="324">
        <f>IF((SUM('Разделы 9, 10, 11, 12'!H15:H15)=0),"","Неверно!")</f>
      </c>
      <c r="B79" s="329">
        <v>63655</v>
      </c>
      <c r="C79" s="326" t="s">
        <v>231</v>
      </c>
      <c r="D79" s="326" t="s">
        <v>1226</v>
      </c>
    </row>
    <row r="80" spans="1:4" ht="12.75">
      <c r="A80" s="324">
        <f>IF((SUM('Разделы 9, 10, 11, 12'!E13:E13)=0),"","Неверно!")</f>
      </c>
      <c r="B80" s="329">
        <v>63655</v>
      </c>
      <c r="C80" s="326" t="s">
        <v>232</v>
      </c>
      <c r="D80" s="326" t="s">
        <v>1226</v>
      </c>
    </row>
    <row r="81" spans="1:4" ht="12.75">
      <c r="A81" s="324">
        <f>IF((SUM('Разделы 9, 10, 11, 12'!K17:K17)=0),"","Неверно!")</f>
      </c>
      <c r="B81" s="329">
        <v>63655</v>
      </c>
      <c r="C81" s="326" t="s">
        <v>233</v>
      </c>
      <c r="D81" s="326" t="s">
        <v>1226</v>
      </c>
    </row>
    <row r="82" spans="1:4" ht="12.75">
      <c r="A82" s="324">
        <f>IF((SUM('Разделы 9, 10, 11, 12'!H12:H12)=0),"","Неверно!")</f>
      </c>
      <c r="B82" s="329">
        <v>63655</v>
      </c>
      <c r="C82" s="326" t="s">
        <v>239</v>
      </c>
      <c r="D82" s="326" t="s">
        <v>1226</v>
      </c>
    </row>
    <row r="83" spans="1:4" ht="12.75">
      <c r="A83" s="324">
        <f>IF((SUM('Разделы 9, 10, 11, 12'!K14:K14)=0),"","Неверно!")</f>
      </c>
      <c r="B83" s="329">
        <v>63655</v>
      </c>
      <c r="C83" s="326" t="s">
        <v>240</v>
      </c>
      <c r="D83" s="326" t="s">
        <v>1226</v>
      </c>
    </row>
    <row r="84" spans="1:4" ht="12.75">
      <c r="A84" s="324">
        <f>IF((SUM('Разделы 9, 10, 11, 12'!E16:E16)=0),"","Неверно!")</f>
      </c>
      <c r="B84" s="329">
        <v>63655</v>
      </c>
      <c r="C84" s="326" t="s">
        <v>249</v>
      </c>
      <c r="D84" s="326" t="s">
        <v>1226</v>
      </c>
    </row>
    <row r="85" spans="1:4" ht="12.75">
      <c r="A85" s="324">
        <f>IF((SUM('Разделы 9, 10, 11, 12'!I11:I11)=0),"","Неверно!")</f>
      </c>
      <c r="B85" s="329">
        <v>63655</v>
      </c>
      <c r="C85" s="326" t="s">
        <v>1294</v>
      </c>
      <c r="D85" s="326" t="s">
        <v>1226</v>
      </c>
    </row>
    <row r="86" spans="1:4" ht="12.75">
      <c r="A86" s="324">
        <f>IF((SUM('Разделы 9, 10, 11, 12'!C13:C13)=0),"","Неверно!")</f>
      </c>
      <c r="B86" s="329">
        <v>63655</v>
      </c>
      <c r="C86" s="326" t="s">
        <v>248</v>
      </c>
      <c r="D86" s="326" t="s">
        <v>1226</v>
      </c>
    </row>
    <row r="87" spans="1:4" ht="12.75">
      <c r="A87" s="324">
        <f>IF((SUM('Разделы 9, 10, 11, 12'!E11:E11)=0),"","Неверно!")</f>
      </c>
      <c r="B87" s="329">
        <v>63655</v>
      </c>
      <c r="C87" s="326" t="s">
        <v>242</v>
      </c>
      <c r="D87" s="326" t="s">
        <v>1226</v>
      </c>
    </row>
    <row r="88" spans="1:4" ht="12.75">
      <c r="A88" s="324">
        <f>IF((SUM('Разделы 9, 10, 11, 12'!H13:H13)=0),"","Неверно!")</f>
      </c>
      <c r="B88" s="329">
        <v>63655</v>
      </c>
      <c r="C88" s="326" t="s">
        <v>243</v>
      </c>
      <c r="D88" s="326" t="s">
        <v>1226</v>
      </c>
    </row>
    <row r="89" spans="1:4" ht="12.75">
      <c r="A89" s="324">
        <f>IF((SUM('Разделы 9, 10, 11, 12'!C16:C16)=0),"","Неверно!")</f>
      </c>
      <c r="B89" s="329">
        <v>63655</v>
      </c>
      <c r="C89" s="326" t="s">
        <v>245</v>
      </c>
      <c r="D89" s="326" t="s">
        <v>1226</v>
      </c>
    </row>
    <row r="90" spans="1:4" ht="12.75">
      <c r="A90" s="324">
        <f>IF((SUM('Разделы 9, 10, 11, 12'!G11:G11)=0),"","Неверно!")</f>
      </c>
      <c r="B90" s="329">
        <v>63655</v>
      </c>
      <c r="C90" s="326" t="s">
        <v>246</v>
      </c>
      <c r="D90" s="326" t="s">
        <v>1226</v>
      </c>
    </row>
    <row r="91" spans="1:4" ht="12.75">
      <c r="A91" s="324">
        <f>IF((SUM('Разделы 9, 10, 11, 12'!J13:J13)=0),"","Неверно!")</f>
      </c>
      <c r="B91" s="329">
        <v>63655</v>
      </c>
      <c r="C91" s="326" t="s">
        <v>241</v>
      </c>
      <c r="D91" s="326" t="s">
        <v>1226</v>
      </c>
    </row>
    <row r="92" spans="1:4" ht="12.75">
      <c r="A92" s="324">
        <f>IF((SUM('Разделы 9, 10, 11, 12'!F15:F15)=0),"","Неверно!")</f>
      </c>
      <c r="B92" s="329">
        <v>63655</v>
      </c>
      <c r="C92" s="326" t="s">
        <v>247</v>
      </c>
      <c r="D92" s="326" t="s">
        <v>1226</v>
      </c>
    </row>
    <row r="93" spans="1:4" ht="12.75">
      <c r="A93" s="324">
        <f>IF((SUM('Разделы 9, 10, 11, 12'!L13:L13)=0),"","Неверно!")</f>
      </c>
      <c r="B93" s="329">
        <v>63655</v>
      </c>
      <c r="C93" s="326" t="s">
        <v>1293</v>
      </c>
      <c r="D93" s="326" t="s">
        <v>1226</v>
      </c>
    </row>
    <row r="94" spans="1:4" ht="12.75">
      <c r="A94" s="324">
        <f>IF((SUM('Разделы 9, 10, 11, 12'!I17:I17)=0),"","Неверно!")</f>
      </c>
      <c r="B94" s="329">
        <v>63655</v>
      </c>
      <c r="C94" s="326" t="s">
        <v>237</v>
      </c>
      <c r="D94" s="326" t="s">
        <v>1226</v>
      </c>
    </row>
    <row r="95" spans="1:4" ht="12.75">
      <c r="A95" s="324">
        <f>IF((SUM('Разделы 9, 10, 11, 12'!D12:D12)=0),"","Неверно!")</f>
      </c>
      <c r="B95" s="329">
        <v>63655</v>
      </c>
      <c r="C95" s="326" t="s">
        <v>238</v>
      </c>
      <c r="D95" s="326" t="s">
        <v>1226</v>
      </c>
    </row>
    <row r="96" spans="1:4" ht="12.75">
      <c r="A96" s="324">
        <f>IF((SUM('Разделы 9, 10, 11, 12'!L16:L16)=0),"","Неверно!")</f>
      </c>
      <c r="B96" s="329">
        <v>63655</v>
      </c>
      <c r="C96" s="326" t="s">
        <v>234</v>
      </c>
      <c r="D96" s="326" t="s">
        <v>1226</v>
      </c>
    </row>
    <row r="97" spans="1:4" ht="12.75">
      <c r="A97" s="324">
        <f>IF((SUM('Разделы 9, 10, 11, 12'!I14:I14)=0),"","Неверно!")</f>
      </c>
      <c r="B97" s="329">
        <v>63655</v>
      </c>
      <c r="C97" s="326" t="s">
        <v>236</v>
      </c>
      <c r="D97" s="326" t="s">
        <v>1226</v>
      </c>
    </row>
    <row r="98" spans="1:4" ht="12.75">
      <c r="A98" s="324">
        <f>IF((SUM('Разделы 9, 10, 11, 12'!G12:G12)=0),"","Неверно!")</f>
      </c>
      <c r="B98" s="329">
        <v>63655</v>
      </c>
      <c r="C98" s="326" t="s">
        <v>1318</v>
      </c>
      <c r="D98" s="326" t="s">
        <v>1226</v>
      </c>
    </row>
    <row r="99" spans="1:4" ht="12.75">
      <c r="A99" s="324">
        <f>IF((SUM('Разделы 9, 10, 11, 12'!C17:C17)=0),"","Неверно!")</f>
      </c>
      <c r="B99" s="329">
        <v>63655</v>
      </c>
      <c r="C99" s="326" t="s">
        <v>1319</v>
      </c>
      <c r="D99" s="326" t="s">
        <v>1226</v>
      </c>
    </row>
    <row r="100" spans="1:4" ht="12.75">
      <c r="A100" s="324">
        <f>IF((SUM('Разделы 9, 10, 11, 12'!I12:I12)=0),"","Неверно!")</f>
      </c>
      <c r="B100" s="329">
        <v>63655</v>
      </c>
      <c r="C100" s="326" t="s">
        <v>1295</v>
      </c>
      <c r="D100" s="326" t="s">
        <v>1226</v>
      </c>
    </row>
    <row r="101" spans="1:4" ht="12.75">
      <c r="A101" s="324">
        <f>IF((SUM('Разделы 9, 10, 11, 12'!C14:C14)=0),"","Неверно!")</f>
      </c>
      <c r="B101" s="329">
        <v>63655</v>
      </c>
      <c r="C101" s="326" t="s">
        <v>1300</v>
      </c>
      <c r="D101" s="326" t="s">
        <v>1226</v>
      </c>
    </row>
    <row r="102" spans="1:4" ht="12.75">
      <c r="A102" s="324">
        <f>IF((SUM('Разделы 9, 10, 11, 12'!L14:L14)=0),"","Неверно!")</f>
      </c>
      <c r="B102" s="329">
        <v>63655</v>
      </c>
      <c r="C102" s="326" t="s">
        <v>1296</v>
      </c>
      <c r="D102" s="326" t="s">
        <v>1226</v>
      </c>
    </row>
    <row r="103" spans="1:4" ht="12.75">
      <c r="A103" s="324">
        <f>IF((SUM('Разделы 9, 10, 11, 12'!E17:E17)=0),"","Неверно!")</f>
      </c>
      <c r="B103" s="329">
        <v>63655</v>
      </c>
      <c r="C103" s="326" t="s">
        <v>1297</v>
      </c>
      <c r="D103" s="326" t="s">
        <v>1226</v>
      </c>
    </row>
    <row r="104" spans="1:4" ht="12.75">
      <c r="A104" s="324">
        <f>IF((SUM('Разделы 9, 10, 11, 12'!I15:I15)=0),"","Неверно!")</f>
      </c>
      <c r="B104" s="329">
        <v>63655</v>
      </c>
      <c r="C104" s="326" t="s">
        <v>1303</v>
      </c>
      <c r="D104" s="326" t="s">
        <v>1226</v>
      </c>
    </row>
    <row r="105" spans="1:4" ht="12.75">
      <c r="A105" s="324">
        <f>IF((SUM('Разделы 9, 10, 11, 12'!F13:F13)=0),"","Неверно!")</f>
      </c>
      <c r="B105" s="329">
        <v>63655</v>
      </c>
      <c r="C105" s="326" t="s">
        <v>1304</v>
      </c>
      <c r="D105" s="326" t="s">
        <v>1226</v>
      </c>
    </row>
    <row r="106" spans="1:4" ht="12.75">
      <c r="A106" s="324">
        <f>IF((SUM('Разделы 9, 10, 11, 12'!C11:C11)=0),"","Неверно!")</f>
      </c>
      <c r="B106" s="329">
        <v>63655</v>
      </c>
      <c r="C106" s="326" t="s">
        <v>1307</v>
      </c>
      <c r="D106" s="326" t="s">
        <v>1226</v>
      </c>
    </row>
    <row r="107" spans="1:4" ht="12.75">
      <c r="A107" s="324">
        <f>IF((SUM('Разделы 9, 10, 11, 12'!L11:L11)=0),"","Неверно!")</f>
      </c>
      <c r="B107" s="329">
        <v>63655</v>
      </c>
      <c r="C107" s="326" t="s">
        <v>1308</v>
      </c>
      <c r="D107" s="326" t="s">
        <v>1226</v>
      </c>
    </row>
    <row r="108" spans="1:4" ht="12.75">
      <c r="A108" s="324">
        <f>IF((SUM('Разделы 9, 10, 11, 12'!H16:H16)=0),"","Неверно!")</f>
      </c>
      <c r="B108" s="329">
        <v>63655</v>
      </c>
      <c r="C108" s="326" t="s">
        <v>1309</v>
      </c>
      <c r="D108" s="326" t="s">
        <v>1226</v>
      </c>
    </row>
    <row r="109" spans="1:4" ht="12.75">
      <c r="A109" s="324">
        <f>IF((SUM('Разделы 9, 10, 11, 12'!K12:K12)=0),"","Неверно!")</f>
      </c>
      <c r="B109" s="329">
        <v>63655</v>
      </c>
      <c r="C109" s="326" t="s">
        <v>1299</v>
      </c>
      <c r="D109" s="326" t="s">
        <v>1226</v>
      </c>
    </row>
    <row r="110" spans="1:4" ht="12.75">
      <c r="A110" s="324">
        <f>IF((SUM('Разделы 9, 10, 11, 12'!D15:D15)=0),"","Неверно!")</f>
      </c>
      <c r="B110" s="329">
        <v>63655</v>
      </c>
      <c r="C110" s="326" t="s">
        <v>1298</v>
      </c>
      <c r="D110" s="326" t="s">
        <v>1226</v>
      </c>
    </row>
    <row r="111" spans="1:4" ht="12.75">
      <c r="A111" s="324">
        <f>IF((SUM('Разделы 9, 10, 11, 12'!G17:G17)=0),"","Неверно!")</f>
      </c>
      <c r="B111" s="329">
        <v>63655</v>
      </c>
      <c r="C111" s="326" t="s">
        <v>1301</v>
      </c>
      <c r="D111" s="326" t="s">
        <v>1226</v>
      </c>
    </row>
    <row r="112" spans="1:4" ht="12.75">
      <c r="A112" s="324">
        <f>IF((SUM('Разделы 9, 10, 11, 12'!K15:K15)=0),"","Неверно!")</f>
      </c>
      <c r="B112" s="329">
        <v>63655</v>
      </c>
      <c r="C112" s="326" t="s">
        <v>244</v>
      </c>
      <c r="D112" s="326" t="s">
        <v>1226</v>
      </c>
    </row>
    <row r="113" spans="1:4" ht="12.75">
      <c r="A113" s="324">
        <f>IF((SUM('Разделы 9, 10, 11, 12'!E14:E14)=0),"","Неверно!")</f>
      </c>
      <c r="B113" s="329">
        <v>63655</v>
      </c>
      <c r="C113" s="326" t="s">
        <v>1305</v>
      </c>
      <c r="D113" s="326" t="s">
        <v>1226</v>
      </c>
    </row>
    <row r="114" spans="1:4" ht="12.75">
      <c r="A114" s="324">
        <f>IF((SUM('Разделы 9, 10, 11, 12'!G14:G14)=0),"","Неверно!")</f>
      </c>
      <c r="B114" s="329">
        <v>63655</v>
      </c>
      <c r="C114" s="326" t="s">
        <v>1306</v>
      </c>
      <c r="D114" s="326" t="s">
        <v>1226</v>
      </c>
    </row>
    <row r="115" spans="1:4" ht="12.75">
      <c r="A115" s="324">
        <f>IF((SUM('Разделы 9, 10, 11, 12'!J16:J16)=0),"","Неверно!")</f>
      </c>
      <c r="B115" s="329">
        <v>63655</v>
      </c>
      <c r="C115" s="326" t="s">
        <v>1302</v>
      </c>
      <c r="D115" s="326" t="s">
        <v>1226</v>
      </c>
    </row>
    <row r="116" spans="1:4" ht="12.75">
      <c r="A116" s="324">
        <f>IF((SUM('Разделы 9, 10, 11, 12'!K13:K13)=0),"","Неверно!")</f>
      </c>
      <c r="B116" s="329">
        <v>63655</v>
      </c>
      <c r="C116" s="326" t="s">
        <v>1310</v>
      </c>
      <c r="D116" s="326" t="s">
        <v>1226</v>
      </c>
    </row>
    <row r="117" spans="1:4" ht="12.75">
      <c r="A117" s="324">
        <f>IF((SUM('Разделы 9, 10, 11, 12'!H11:H11)=0),"","Неверно!")</f>
      </c>
      <c r="B117" s="329">
        <v>63655</v>
      </c>
      <c r="C117" s="326" t="s">
        <v>1312</v>
      </c>
      <c r="D117" s="326" t="s">
        <v>1226</v>
      </c>
    </row>
    <row r="118" spans="1:4" ht="12.75">
      <c r="A118" s="324">
        <f>IF((SUM('Разделы 9, 10, 11, 12'!D11:D11)=0),"","Неверно!")</f>
      </c>
      <c r="B118" s="329">
        <v>63655</v>
      </c>
      <c r="C118" s="326" t="s">
        <v>1337</v>
      </c>
      <c r="D118" s="326" t="s">
        <v>1226</v>
      </c>
    </row>
    <row r="119" spans="1:4" ht="12.75">
      <c r="A119" s="324">
        <f>IF((SUM('Разделы 9, 10, 11, 12'!J17:J17)=0),"","Неверно!")</f>
      </c>
      <c r="B119" s="329">
        <v>63655</v>
      </c>
      <c r="C119" s="326" t="s">
        <v>1326</v>
      </c>
      <c r="D119" s="326" t="s">
        <v>1226</v>
      </c>
    </row>
    <row r="120" spans="1:4" ht="12.75">
      <c r="A120" s="324">
        <f>IF((SUM('Разделы 9, 10, 11, 12'!K16:K16)=0),"","Неверно!")</f>
      </c>
      <c r="B120" s="329">
        <v>63655</v>
      </c>
      <c r="C120" s="326" t="s">
        <v>1322</v>
      </c>
      <c r="D120" s="326" t="s">
        <v>1226</v>
      </c>
    </row>
    <row r="121" spans="1:4" ht="12.75">
      <c r="A121" s="324">
        <f>IF((SUM('Разделы 9, 10, 11, 12'!E15:E15)=0),"","Неверно!")</f>
      </c>
      <c r="B121" s="329">
        <v>63655</v>
      </c>
      <c r="C121" s="326" t="s">
        <v>1314</v>
      </c>
      <c r="D121" s="326" t="s">
        <v>1226</v>
      </c>
    </row>
    <row r="122" spans="1:4" ht="12.75">
      <c r="A122" s="324">
        <f>IF((SUM('Разделы 9, 10, 11, 12'!H17:H17)=0),"","Неверно!")</f>
      </c>
      <c r="B122" s="329">
        <v>63655</v>
      </c>
      <c r="C122" s="326" t="s">
        <v>1316</v>
      </c>
      <c r="D122" s="326" t="s">
        <v>1226</v>
      </c>
    </row>
    <row r="123" spans="1:4" ht="12.75">
      <c r="A123" s="324">
        <f>IF((SUM('Разделы 9, 10, 11, 12'!E12:E12)=0),"","Неверно!")</f>
      </c>
      <c r="B123" s="329">
        <v>63655</v>
      </c>
      <c r="C123" s="326" t="s">
        <v>1320</v>
      </c>
      <c r="D123" s="326" t="s">
        <v>1226</v>
      </c>
    </row>
    <row r="124" spans="1:4" ht="12.75">
      <c r="A124" s="324">
        <f>IF((SUM('Разделы 9, 10, 11, 12'!H14:H14)=0),"","Неверно!")</f>
      </c>
      <c r="B124" s="329">
        <v>63655</v>
      </c>
      <c r="C124" s="326" t="s">
        <v>1321</v>
      </c>
      <c r="D124" s="326" t="s">
        <v>1226</v>
      </c>
    </row>
    <row r="125" spans="1:4" ht="12.75">
      <c r="A125" s="324">
        <f>IF((SUM('Разделы 9, 10, 11, 12'!J14:J14)=0),"","Неверно!")</f>
      </c>
      <c r="B125" s="329">
        <v>63655</v>
      </c>
      <c r="C125" s="326" t="s">
        <v>1313</v>
      </c>
      <c r="D125" s="326" t="s">
        <v>1226</v>
      </c>
    </row>
    <row r="126" spans="1:4" ht="12.75">
      <c r="A126" s="324">
        <f>IF((SUM('Разделы 9, 10, 11, 12'!D16:D16)=0),"","Неверно!")</f>
      </c>
      <c r="B126" s="329">
        <v>63655</v>
      </c>
      <c r="C126" s="326" t="s">
        <v>1311</v>
      </c>
      <c r="D126" s="326" t="s">
        <v>1226</v>
      </c>
    </row>
    <row r="127" spans="1:4" ht="12.75">
      <c r="A127" s="324">
        <f>IF((SUM('Разделы 9, 10, 11, 12'!F16:F16)=0),"","Неверно!")</f>
      </c>
      <c r="B127" s="329">
        <v>63655</v>
      </c>
      <c r="C127" s="326" t="s">
        <v>1317</v>
      </c>
      <c r="D127" s="326" t="s">
        <v>1226</v>
      </c>
    </row>
    <row r="128" spans="1:4" ht="12.75">
      <c r="A128" s="324">
        <f>IF((SUM('Разделы 9, 10, 11, 12'!L17:L17)=0),"","Неверно!")</f>
      </c>
      <c r="B128" s="329">
        <v>63655</v>
      </c>
      <c r="C128" s="326" t="s">
        <v>1323</v>
      </c>
      <c r="D128" s="326" t="s">
        <v>1226</v>
      </c>
    </row>
    <row r="129" spans="1:4" ht="12.75">
      <c r="A129" s="324">
        <f>IF((SUM('Разделы 9, 10, 11, 12'!D13:D13)=0),"","Неверно!")</f>
      </c>
      <c r="B129" s="329">
        <v>63655</v>
      </c>
      <c r="C129" s="326" t="s">
        <v>1324</v>
      </c>
      <c r="D129" s="326" t="s">
        <v>1226</v>
      </c>
    </row>
    <row r="130" spans="1:4" ht="12.75">
      <c r="A130" s="324">
        <f>IF((SUM('Разделы 9, 10, 11, 12'!G15:G15)=0),"","Неверно!")</f>
      </c>
      <c r="B130" s="329">
        <v>63655</v>
      </c>
      <c r="C130" s="326" t="s">
        <v>1325</v>
      </c>
      <c r="D130" s="326" t="s">
        <v>1226</v>
      </c>
    </row>
    <row r="131" spans="1:4" ht="12.75">
      <c r="A131" s="324">
        <f>IF((SUM('Разделы 9, 10, 11, 12'!J11:J11)=0),"","Неверно!")</f>
      </c>
      <c r="B131" s="329">
        <v>63655</v>
      </c>
      <c r="C131" s="326" t="s">
        <v>1315</v>
      </c>
      <c r="D131" s="326" t="s">
        <v>1226</v>
      </c>
    </row>
    <row r="132" spans="1:4" ht="12.75">
      <c r="A132" s="324">
        <f>IF((SUM('Разделы 9, 10, 11, 12'!K11:K11)=0),"","Неверно!")</f>
      </c>
      <c r="B132" s="329">
        <v>63655</v>
      </c>
      <c r="C132" s="326" t="s">
        <v>1330</v>
      </c>
      <c r="D132" s="326" t="s">
        <v>1226</v>
      </c>
    </row>
    <row r="133" spans="1:4" ht="12.75">
      <c r="A133" s="324">
        <f>IF((SUM('Разделы 9, 10, 11, 12'!J12:J12)=0),"","Неверно!")</f>
      </c>
      <c r="B133" s="329">
        <v>63655</v>
      </c>
      <c r="C133" s="326" t="s">
        <v>1334</v>
      </c>
      <c r="D133" s="326" t="s">
        <v>1226</v>
      </c>
    </row>
    <row r="134" spans="1:4" ht="12.75">
      <c r="A134" s="324">
        <f>IF((SUM('Разделы 9, 10, 11, 12'!D14:D14)=0),"","Неверно!")</f>
      </c>
      <c r="B134" s="329">
        <v>63655</v>
      </c>
      <c r="C134" s="326" t="s">
        <v>1328</v>
      </c>
      <c r="D134" s="326" t="s">
        <v>1226</v>
      </c>
    </row>
    <row r="135" spans="1:4" ht="12.75">
      <c r="A135" s="324">
        <f>IF((SUM('Разделы 9, 10, 11, 12'!G16:G16)=0),"","Неверно!")</f>
      </c>
      <c r="B135" s="329">
        <v>63655</v>
      </c>
      <c r="C135" s="326" t="s">
        <v>1331</v>
      </c>
      <c r="D135" s="326" t="s">
        <v>1226</v>
      </c>
    </row>
    <row r="136" spans="1:4" ht="12.75">
      <c r="A136" s="324">
        <f>IF((SUM('Разделы 9, 10, 11, 12'!D17:D17)=0),"","Неверно!")</f>
      </c>
      <c r="B136" s="329">
        <v>63655</v>
      </c>
      <c r="C136" s="326" t="s">
        <v>1342</v>
      </c>
      <c r="D136" s="326" t="s">
        <v>1226</v>
      </c>
    </row>
    <row r="137" spans="1:4" ht="12.75">
      <c r="A137" s="324">
        <f>IF((SUM('Разделы 9, 10, 11, 12'!L15:L15)=0),"","Неверно!")</f>
      </c>
      <c r="B137" s="329">
        <v>63655</v>
      </c>
      <c r="C137" s="326" t="s">
        <v>1343</v>
      </c>
      <c r="D137" s="326" t="s">
        <v>1226</v>
      </c>
    </row>
    <row r="138" spans="1:4" ht="12.75">
      <c r="A138" s="324">
        <f>IF((SUM('Разделы 9, 10, 11, 12'!F11:F11)=0),"","Неверно!")</f>
      </c>
      <c r="B138" s="329">
        <v>63655</v>
      </c>
      <c r="C138" s="326" t="s">
        <v>1341</v>
      </c>
      <c r="D138" s="326" t="s">
        <v>1226</v>
      </c>
    </row>
    <row r="139" spans="1:4" ht="12.75">
      <c r="A139" s="324">
        <f>IF((SUM('Разделы 9, 10, 11, 12'!C15:C15)=0),"","Неверно!")</f>
      </c>
      <c r="B139" s="329">
        <v>63655</v>
      </c>
      <c r="C139" s="326" t="s">
        <v>1332</v>
      </c>
      <c r="D139" s="326" t="s">
        <v>1226</v>
      </c>
    </row>
    <row r="140" spans="1:4" ht="12.75">
      <c r="A140" s="324">
        <f>IF((SUM('Разделы 9, 10, 11, 12'!F17:F17)=0),"","Неверно!")</f>
      </c>
      <c r="B140" s="329">
        <v>63655</v>
      </c>
      <c r="C140" s="326" t="s">
        <v>1333</v>
      </c>
      <c r="D140" s="326" t="s">
        <v>1226</v>
      </c>
    </row>
    <row r="141" spans="1:4" ht="12.75">
      <c r="A141" s="324">
        <f>IF((SUM('Разделы 9, 10, 11, 12'!G13:G13)=0),"","Неверно!")</f>
      </c>
      <c r="B141" s="329">
        <v>63655</v>
      </c>
      <c r="C141" s="326" t="s">
        <v>1338</v>
      </c>
      <c r="D141" s="326" t="s">
        <v>1226</v>
      </c>
    </row>
    <row r="142" spans="1:4" ht="12.75">
      <c r="A142" s="324">
        <f>IF((SUM('Разделы 9, 10, 11, 12'!J15:J15)=0),"","Неверно!")</f>
      </c>
      <c r="B142" s="329">
        <v>63655</v>
      </c>
      <c r="C142" s="326" t="s">
        <v>1335</v>
      </c>
      <c r="D142" s="326" t="s">
        <v>1226</v>
      </c>
    </row>
    <row r="143" spans="1:4" ht="12.75">
      <c r="A143" s="324">
        <f>IF((SUM('Разделы 9, 10, 11, 12'!I13:I13)=0),"","Неверно!")</f>
      </c>
      <c r="B143" s="329">
        <v>63655</v>
      </c>
      <c r="C143" s="326" t="s">
        <v>1340</v>
      </c>
      <c r="D143" s="326" t="s">
        <v>1226</v>
      </c>
    </row>
    <row r="144" spans="1:4" ht="12.75">
      <c r="A144" s="324">
        <f>IF((SUM('Разделы 9, 10, 11, 12'!C12:C12)=0),"","Неверно!")</f>
      </c>
      <c r="B144" s="329">
        <v>63655</v>
      </c>
      <c r="C144" s="326" t="s">
        <v>1329</v>
      </c>
      <c r="D144" s="326" t="s">
        <v>1226</v>
      </c>
    </row>
    <row r="145" spans="1:4" ht="12.75">
      <c r="A145" s="324">
        <f>IF((SUM('Разделы 9, 10, 11, 12'!F14:F14)=0),"","Неверно!")</f>
      </c>
      <c r="B145" s="329">
        <v>63655</v>
      </c>
      <c r="C145" s="326" t="s">
        <v>1336</v>
      </c>
      <c r="D145" s="326" t="s">
        <v>1226</v>
      </c>
    </row>
    <row r="146" spans="1:4" ht="12.75">
      <c r="A146" s="324">
        <f>IF((SUM('Разделы 9, 10, 11, 12'!I16:I16)=0),"","Неверно!")</f>
      </c>
      <c r="B146" s="329">
        <v>63655</v>
      </c>
      <c r="C146" s="326" t="s">
        <v>1339</v>
      </c>
      <c r="D146" s="326" t="s">
        <v>1226</v>
      </c>
    </row>
    <row r="147" spans="1:4" ht="12.75">
      <c r="A147" s="324">
        <f>IF((SUM('Разделы 9, 10, 11, 12'!L12:L12)=0),"","Неверно!")</f>
      </c>
      <c r="B147" s="329">
        <v>63655</v>
      </c>
      <c r="C147" s="326" t="s">
        <v>1327</v>
      </c>
      <c r="D147" s="326" t="s">
        <v>1226</v>
      </c>
    </row>
    <row r="148" spans="1:4" ht="38.25">
      <c r="A148" s="324">
        <f>IF((SUM('Разделы 6, 7, 8'!C8:D16)=SUM('Разделы 6, 7, 8'!E8:E16)+SUM('Разделы 6, 7, 8'!I8:I16)),"","Неверно!")</f>
      </c>
      <c r="B148" s="329">
        <v>67247</v>
      </c>
      <c r="C148" s="326" t="s">
        <v>1344</v>
      </c>
      <c r="D148" s="326" t="s">
        <v>1022</v>
      </c>
    </row>
    <row r="149" spans="1:4" ht="25.5">
      <c r="A149" s="324">
        <f>IF((SUM('Разделы 6, 7, 8'!G8:G14)=SUM('Разделы 6, 7, 8'!G15:G15)),"","Неверно!")</f>
      </c>
      <c r="B149" s="329">
        <v>67248</v>
      </c>
      <c r="C149" s="326" t="s">
        <v>1346</v>
      </c>
      <c r="D149" s="326" t="s">
        <v>1021</v>
      </c>
    </row>
    <row r="150" spans="1:4" ht="25.5">
      <c r="A150" s="324">
        <f>IF((SUM('Разделы 6, 7, 8'!D8:D14)=SUM('Разделы 6, 7, 8'!D15:D15)),"","Неверно!")</f>
      </c>
      <c r="B150" s="329">
        <v>67248</v>
      </c>
      <c r="C150" s="326" t="s">
        <v>1345</v>
      </c>
      <c r="D150" s="326" t="s">
        <v>1021</v>
      </c>
    </row>
    <row r="151" spans="1:4" ht="25.5">
      <c r="A151" s="324">
        <f>IF((SUM('Разделы 6, 7, 8'!C8:C14)=SUM('Разделы 6, 7, 8'!C15:C15)),"","Неверно!")</f>
      </c>
      <c r="B151" s="329">
        <v>67248</v>
      </c>
      <c r="C151" s="326" t="s">
        <v>1348</v>
      </c>
      <c r="D151" s="326" t="s">
        <v>1021</v>
      </c>
    </row>
    <row r="152" spans="1:4" ht="25.5">
      <c r="A152" s="324">
        <f>IF((SUM('Разделы 6, 7, 8'!I8:I14)=SUM('Разделы 6, 7, 8'!I15:I15)),"","Неверно!")</f>
      </c>
      <c r="B152" s="329">
        <v>67248</v>
      </c>
      <c r="C152" s="326" t="s">
        <v>279</v>
      </c>
      <c r="D152" s="326" t="s">
        <v>1021</v>
      </c>
    </row>
    <row r="153" spans="1:4" ht="25.5">
      <c r="A153" s="324">
        <f>IF((SUM('Разделы 6, 7, 8'!F8:F14)=SUM('Разделы 6, 7, 8'!F15:F15)),"","Неверно!")</f>
      </c>
      <c r="B153" s="329">
        <v>67248</v>
      </c>
      <c r="C153" s="326" t="s">
        <v>1347</v>
      </c>
      <c r="D153" s="326" t="s">
        <v>1021</v>
      </c>
    </row>
    <row r="154" spans="1:4" ht="25.5">
      <c r="A154" s="324">
        <f>IF((SUM('Разделы 6, 7, 8'!E8:E14)=SUM('Разделы 6, 7, 8'!E15:E15)),"","Неверно!")</f>
      </c>
      <c r="B154" s="329">
        <v>67248</v>
      </c>
      <c r="C154" s="326" t="s">
        <v>280</v>
      </c>
      <c r="D154" s="326" t="s">
        <v>1021</v>
      </c>
    </row>
    <row r="155" spans="1:4" ht="25.5">
      <c r="A155" s="324">
        <f>IF((SUM('Разделы 6, 7, 8'!H8:H14)=SUM('Разделы 6, 7, 8'!H15:H15)),"","Неверно!")</f>
      </c>
      <c r="B155" s="329">
        <v>67248</v>
      </c>
      <c r="C155" s="326" t="s">
        <v>281</v>
      </c>
      <c r="D155" s="326" t="s">
        <v>1021</v>
      </c>
    </row>
    <row r="156" spans="1:4" ht="25.5">
      <c r="A156" s="324">
        <f>IF((SUM('Раздел 1'!S53:S56)=SUM('Раздел 1'!S44:S44)),"","Неверно!")</f>
      </c>
      <c r="B156" s="329">
        <v>67250</v>
      </c>
      <c r="C156" s="326" t="s">
        <v>285</v>
      </c>
      <c r="D156" s="326" t="s">
        <v>321</v>
      </c>
    </row>
    <row r="157" spans="1:4" ht="25.5">
      <c r="A157" s="324">
        <f>IF((SUM('Раздел 1'!P53:P56)=SUM('Раздел 1'!P44:P44)),"","Неверно!")</f>
      </c>
      <c r="B157" s="329">
        <v>67250</v>
      </c>
      <c r="C157" s="326" t="s">
        <v>284</v>
      </c>
      <c r="D157" s="326" t="s">
        <v>321</v>
      </c>
    </row>
    <row r="158" spans="1:4" ht="25.5">
      <c r="A158" s="324">
        <f>IF((SUM('Раздел 1'!AB53:AB56)=SUM('Раздел 1'!AB44:AB44)),"","Неверно!")</f>
      </c>
      <c r="B158" s="329">
        <v>67250</v>
      </c>
      <c r="C158" s="326" t="s">
        <v>292</v>
      </c>
      <c r="D158" s="326" t="s">
        <v>321</v>
      </c>
    </row>
    <row r="159" spans="1:4" ht="25.5">
      <c r="A159" s="324">
        <f>IF((SUM('Раздел 1'!AA53:AA56)=SUM('Раздел 1'!AA44:AA44)),"","Неверно!")</f>
      </c>
      <c r="B159" s="329">
        <v>67250</v>
      </c>
      <c r="C159" s="326" t="s">
        <v>286</v>
      </c>
      <c r="D159" s="326" t="s">
        <v>321</v>
      </c>
    </row>
    <row r="160" spans="1:4" ht="25.5">
      <c r="A160" s="324">
        <f>IF((SUM('Раздел 1'!J53:J56)=SUM('Раздел 1'!J44:J44)),"","Неверно!")</f>
      </c>
      <c r="B160" s="329">
        <v>67250</v>
      </c>
      <c r="C160" s="326" t="s">
        <v>287</v>
      </c>
      <c r="D160" s="326" t="s">
        <v>321</v>
      </c>
    </row>
    <row r="161" spans="1:4" ht="25.5">
      <c r="A161" s="324">
        <f>IF((SUM('Раздел 1'!G53:G56)=SUM('Раздел 1'!G44:G44)),"","Неверно!")</f>
      </c>
      <c r="B161" s="329">
        <v>67250</v>
      </c>
      <c r="C161" s="326" t="s">
        <v>283</v>
      </c>
      <c r="D161" s="326" t="s">
        <v>321</v>
      </c>
    </row>
    <row r="162" spans="1:4" ht="25.5">
      <c r="A162" s="324">
        <f>IF((SUM('Раздел 1'!M53:M56)=SUM('Раздел 1'!M44:M44)),"","Неверно!")</f>
      </c>
      <c r="B162" s="329">
        <v>67250</v>
      </c>
      <c r="C162" s="326" t="s">
        <v>282</v>
      </c>
      <c r="D162" s="326" t="s">
        <v>321</v>
      </c>
    </row>
    <row r="163" spans="1:4" ht="25.5">
      <c r="A163" s="324">
        <f>IF((SUM('Раздел 1'!N53:N56)=SUM('Раздел 1'!N44:N44)),"","Неверно!")</f>
      </c>
      <c r="B163" s="329">
        <v>67250</v>
      </c>
      <c r="C163" s="326" t="s">
        <v>288</v>
      </c>
      <c r="D163" s="326" t="s">
        <v>321</v>
      </c>
    </row>
    <row r="164" spans="1:4" ht="25.5">
      <c r="A164" s="324">
        <f>IF((SUM('Раздел 1'!H53:H56)=SUM('Раздел 1'!H44:H44)),"","Неверно!")</f>
      </c>
      <c r="B164" s="329">
        <v>67250</v>
      </c>
      <c r="C164" s="326" t="s">
        <v>289</v>
      </c>
      <c r="D164" s="326" t="s">
        <v>321</v>
      </c>
    </row>
    <row r="165" spans="1:4" ht="25.5">
      <c r="A165" s="324">
        <f>IF((SUM('Раздел 1'!Y53:Y56)=SUM('Раздел 1'!Y44:Y44)),"","Неверно!")</f>
      </c>
      <c r="B165" s="329">
        <v>67250</v>
      </c>
      <c r="C165" s="326" t="s">
        <v>291</v>
      </c>
      <c r="D165" s="326" t="s">
        <v>321</v>
      </c>
    </row>
    <row r="166" spans="1:4" ht="25.5">
      <c r="A166" s="324">
        <f>IF((SUM('Раздел 1'!K53:K56)=SUM('Раздел 1'!K44:K44)),"","Неверно!")</f>
      </c>
      <c r="B166" s="329">
        <v>67250</v>
      </c>
      <c r="C166" s="326" t="s">
        <v>293</v>
      </c>
      <c r="D166" s="326" t="s">
        <v>321</v>
      </c>
    </row>
    <row r="167" spans="1:4" ht="25.5">
      <c r="A167" s="324">
        <f>IF((SUM('Раздел 1'!V53:V56)=SUM('Раздел 1'!V44:V44)),"","Неверно!")</f>
      </c>
      <c r="B167" s="329">
        <v>67250</v>
      </c>
      <c r="C167" s="326" t="s">
        <v>290</v>
      </c>
      <c r="D167" s="326" t="s">
        <v>321</v>
      </c>
    </row>
    <row r="168" spans="1:4" ht="25.5">
      <c r="A168" s="324">
        <f>IF((SUM('Раздел 1'!F53:F56)=SUM('Раздел 1'!F44:F44)),"","Неверно!")</f>
      </c>
      <c r="B168" s="329">
        <v>67250</v>
      </c>
      <c r="C168" s="326" t="s">
        <v>295</v>
      </c>
      <c r="D168" s="326" t="s">
        <v>321</v>
      </c>
    </row>
    <row r="169" spans="1:4" ht="25.5">
      <c r="A169" s="324">
        <f>IF((SUM('Раздел 1'!L53:L56)=SUM('Раздел 1'!L44:L44)),"","Неверно!")</f>
      </c>
      <c r="B169" s="329">
        <v>67250</v>
      </c>
      <c r="C169" s="326" t="s">
        <v>294</v>
      </c>
      <c r="D169" s="326" t="s">
        <v>321</v>
      </c>
    </row>
    <row r="170" spans="1:4" ht="25.5">
      <c r="A170" s="324">
        <f>IF((SUM('Раздел 1'!Z53:Z56)=SUM('Раздел 1'!Z44:Z44)),"","Неверно!")</f>
      </c>
      <c r="B170" s="329">
        <v>67250</v>
      </c>
      <c r="C170" s="326" t="s">
        <v>298</v>
      </c>
      <c r="D170" s="326" t="s">
        <v>321</v>
      </c>
    </row>
    <row r="171" spans="1:4" ht="25.5">
      <c r="A171" s="324">
        <f>IF((SUM('Раздел 1'!I53:I56)=SUM('Раздел 1'!I44:I44)),"","Неверно!")</f>
      </c>
      <c r="B171" s="329">
        <v>67250</v>
      </c>
      <c r="C171" s="326" t="s">
        <v>299</v>
      </c>
      <c r="D171" s="326" t="s">
        <v>321</v>
      </c>
    </row>
    <row r="172" spans="1:4" ht="25.5">
      <c r="A172" s="324">
        <f>IF((SUM('Раздел 1'!W53:W56)=SUM('Раздел 1'!W44:W44)),"","Неверно!")</f>
      </c>
      <c r="B172" s="329">
        <v>67250</v>
      </c>
      <c r="C172" s="326" t="s">
        <v>297</v>
      </c>
      <c r="D172" s="326" t="s">
        <v>321</v>
      </c>
    </row>
    <row r="173" spans="1:4" ht="25.5">
      <c r="A173" s="324">
        <f>IF((SUM('Раздел 1'!T53:T56)=SUM('Раздел 1'!T44:T44)),"","Неверно!")</f>
      </c>
      <c r="B173" s="329">
        <v>67250</v>
      </c>
      <c r="C173" s="326" t="s">
        <v>1377</v>
      </c>
      <c r="D173" s="326" t="s">
        <v>321</v>
      </c>
    </row>
    <row r="174" spans="1:4" ht="25.5">
      <c r="A174" s="324">
        <f>IF((SUM('Раздел 1'!Q53:Q56)=SUM('Раздел 1'!Q44:Q44)),"","Неверно!")</f>
      </c>
      <c r="B174" s="329">
        <v>67250</v>
      </c>
      <c r="C174" s="326" t="s">
        <v>300</v>
      </c>
      <c r="D174" s="326" t="s">
        <v>321</v>
      </c>
    </row>
    <row r="175" spans="1:4" ht="25.5">
      <c r="A175" s="324">
        <f>IF((SUM('Раздел 1'!AC53:AC56)=SUM('Раздел 1'!AC44:AC44)),"","Неверно!")</f>
      </c>
      <c r="B175" s="329">
        <v>67250</v>
      </c>
      <c r="C175" s="326" t="s">
        <v>296</v>
      </c>
      <c r="D175" s="326" t="s">
        <v>321</v>
      </c>
    </row>
    <row r="176" spans="1:4" ht="25.5">
      <c r="A176" s="324">
        <f>IF((SUM('Раздел 1'!R53:R56)=SUM('Раздел 1'!R44:R44)),"","Неверно!")</f>
      </c>
      <c r="B176" s="329">
        <v>67250</v>
      </c>
      <c r="C176" s="326" t="s">
        <v>1381</v>
      </c>
      <c r="D176" s="326" t="s">
        <v>321</v>
      </c>
    </row>
    <row r="177" spans="1:4" ht="25.5">
      <c r="A177" s="324">
        <f>IF((SUM('Раздел 1'!O53:O56)=SUM('Раздел 1'!O44:O44)),"","Неверно!")</f>
      </c>
      <c r="B177" s="329">
        <v>67250</v>
      </c>
      <c r="C177" s="326" t="s">
        <v>1379</v>
      </c>
      <c r="D177" s="326" t="s">
        <v>321</v>
      </c>
    </row>
    <row r="178" spans="1:4" ht="25.5">
      <c r="A178" s="324">
        <f>IF((SUM('Раздел 1'!X53:X56)=SUM('Раздел 1'!X44:X44)),"","Неверно!")</f>
      </c>
      <c r="B178" s="329">
        <v>67250</v>
      </c>
      <c r="C178" s="326" t="s">
        <v>1380</v>
      </c>
      <c r="D178" s="326" t="s">
        <v>321</v>
      </c>
    </row>
    <row r="179" spans="1:4" ht="25.5">
      <c r="A179" s="324">
        <f>IF((SUM('Раздел 1'!U53:U56)=SUM('Раздел 1'!U44:U44)),"","Неверно!")</f>
      </c>
      <c r="B179" s="329">
        <v>67250</v>
      </c>
      <c r="C179" s="326" t="s">
        <v>1378</v>
      </c>
      <c r="D179" s="326" t="s">
        <v>321</v>
      </c>
    </row>
    <row r="180" spans="1:4" ht="38.25">
      <c r="A180" s="324">
        <f>IF((SUM('Раздел 1'!AA17:AA17)&lt;=SUM('Раздел 1'!H17:I17)),"","Неверно!")</f>
      </c>
      <c r="B180" s="329">
        <v>67251</v>
      </c>
      <c r="C180" s="326" t="s">
        <v>404</v>
      </c>
      <c r="D180" s="326" t="s">
        <v>1020</v>
      </c>
    </row>
    <row r="181" spans="1:4" ht="38.25">
      <c r="A181" s="324">
        <f>IF((SUM('Раздел 1'!AA31:AA31)&lt;=SUM('Раздел 1'!H31:I31)),"","Неверно!")</f>
      </c>
      <c r="B181" s="329">
        <v>67251</v>
      </c>
      <c r="C181" s="326" t="s">
        <v>371</v>
      </c>
      <c r="D181" s="326" t="s">
        <v>1020</v>
      </c>
    </row>
    <row r="182" spans="1:4" ht="38.25">
      <c r="A182" s="324">
        <f>IF((SUM('Раздел 1'!AA14:AA14)&lt;=SUM('Раздел 1'!H14:I14)),"","Неверно!")</f>
      </c>
      <c r="B182" s="329">
        <v>67251</v>
      </c>
      <c r="C182" s="326" t="s">
        <v>401</v>
      </c>
      <c r="D182" s="326" t="s">
        <v>1020</v>
      </c>
    </row>
    <row r="183" spans="1:4" ht="38.25">
      <c r="A183" s="324">
        <f>IF((SUM('Раздел 1'!AA51:AA51)&lt;=SUM('Раздел 1'!H51:I51)),"","Неверно!")</f>
      </c>
      <c r="B183" s="329">
        <v>67251</v>
      </c>
      <c r="C183" s="326" t="s">
        <v>391</v>
      </c>
      <c r="D183" s="326" t="s">
        <v>1020</v>
      </c>
    </row>
    <row r="184" spans="1:4" ht="38.25">
      <c r="A184" s="324">
        <f>IF((SUM('Раздел 1'!AA28:AA28)&lt;=SUM('Раздел 1'!H28:I28)),"","Неверно!")</f>
      </c>
      <c r="B184" s="329">
        <v>67251</v>
      </c>
      <c r="C184" s="326" t="s">
        <v>368</v>
      </c>
      <c r="D184" s="326" t="s">
        <v>1020</v>
      </c>
    </row>
    <row r="185" spans="1:4" ht="38.25">
      <c r="A185" s="324">
        <f>IF((SUM('Раздел 1'!AA34:AA34)&lt;=SUM('Раздел 1'!H34:I34)),"","Неверно!")</f>
      </c>
      <c r="B185" s="329">
        <v>67251</v>
      </c>
      <c r="C185" s="326" t="s">
        <v>374</v>
      </c>
      <c r="D185" s="326" t="s">
        <v>1020</v>
      </c>
    </row>
    <row r="186" spans="1:4" ht="38.25">
      <c r="A186" s="324">
        <f>IF((SUM('Раздел 1'!AA11:AA11)&lt;=SUM('Раздел 1'!H11:I11)),"","Неверно!")</f>
      </c>
      <c r="B186" s="329">
        <v>67251</v>
      </c>
      <c r="C186" s="326" t="s">
        <v>398</v>
      </c>
      <c r="D186" s="326" t="s">
        <v>1020</v>
      </c>
    </row>
    <row r="187" spans="1:4" ht="38.25">
      <c r="A187" s="324">
        <f>IF((SUM('Раздел 1'!AA54:AA54)&lt;=SUM('Раздел 1'!H54:I54)),"","Неверно!")</f>
      </c>
      <c r="B187" s="329">
        <v>67251</v>
      </c>
      <c r="C187" s="326" t="s">
        <v>394</v>
      </c>
      <c r="D187" s="326" t="s">
        <v>1020</v>
      </c>
    </row>
    <row r="188" spans="1:4" ht="38.25">
      <c r="A188" s="324">
        <f>IF((SUM('Раздел 1'!AA45:AA45)&lt;=SUM('Раздел 1'!H45:I45)),"","Неверно!")</f>
      </c>
      <c r="B188" s="329">
        <v>67251</v>
      </c>
      <c r="C188" s="326" t="s">
        <v>385</v>
      </c>
      <c r="D188" s="326" t="s">
        <v>1020</v>
      </c>
    </row>
    <row r="189" spans="1:4" ht="38.25">
      <c r="A189" s="324">
        <f>IF((SUM('Раздел 1'!AA22:AA22)&lt;=SUM('Раздел 1'!H22:I22)),"","Неверно!")</f>
      </c>
      <c r="B189" s="329">
        <v>67251</v>
      </c>
      <c r="C189" s="326" t="s">
        <v>362</v>
      </c>
      <c r="D189" s="326" t="s">
        <v>1020</v>
      </c>
    </row>
    <row r="190" spans="1:4" ht="38.25">
      <c r="A190" s="324">
        <f>IF((SUM('Раздел 1'!AA48:AA48)&lt;=SUM('Раздел 1'!H48:I48)),"","Неверно!")</f>
      </c>
      <c r="B190" s="329">
        <v>67251</v>
      </c>
      <c r="C190" s="326" t="s">
        <v>388</v>
      </c>
      <c r="D190" s="326" t="s">
        <v>1020</v>
      </c>
    </row>
    <row r="191" spans="1:4" ht="38.25">
      <c r="A191" s="324">
        <f>IF((SUM('Раздел 1'!AA25:AA25)&lt;=SUM('Раздел 1'!H25:I25)),"","Неверно!")</f>
      </c>
      <c r="B191" s="329">
        <v>67251</v>
      </c>
      <c r="C191" s="326" t="s">
        <v>365</v>
      </c>
      <c r="D191" s="326" t="s">
        <v>1020</v>
      </c>
    </row>
    <row r="192" spans="1:4" ht="38.25">
      <c r="A192" s="324">
        <f>IF((SUM('Раздел 1'!AA42:AA42)&lt;=SUM('Раздел 1'!H42:I42)),"","Неверно!")</f>
      </c>
      <c r="B192" s="329">
        <v>67251</v>
      </c>
      <c r="C192" s="326" t="s">
        <v>382</v>
      </c>
      <c r="D192" s="326" t="s">
        <v>1020</v>
      </c>
    </row>
    <row r="193" spans="1:4" ht="38.25">
      <c r="A193" s="324">
        <f>IF((SUM('Раздел 1'!AA27:AA27)&lt;=SUM('Раздел 1'!H27:I27)),"","Неверно!")</f>
      </c>
      <c r="B193" s="329">
        <v>67251</v>
      </c>
      <c r="C193" s="326" t="s">
        <v>367</v>
      </c>
      <c r="D193" s="326" t="s">
        <v>1020</v>
      </c>
    </row>
    <row r="194" spans="1:4" ht="38.25">
      <c r="A194" s="324">
        <f>IF((SUM('Раздел 1'!AA53:AA53)&lt;=SUM('Раздел 1'!H53:I53)),"","Неверно!")</f>
      </c>
      <c r="B194" s="329">
        <v>67251</v>
      </c>
      <c r="C194" s="326" t="s">
        <v>393</v>
      </c>
      <c r="D194" s="326" t="s">
        <v>1020</v>
      </c>
    </row>
    <row r="195" spans="1:4" ht="38.25">
      <c r="A195" s="324">
        <f>IF((SUM('Раздел 1'!AA47:AA47)&lt;=SUM('Раздел 1'!H47:I47)),"","Неверно!")</f>
      </c>
      <c r="B195" s="329">
        <v>67251</v>
      </c>
      <c r="C195" s="326" t="s">
        <v>387</v>
      </c>
      <c r="D195" s="326" t="s">
        <v>1020</v>
      </c>
    </row>
    <row r="196" spans="1:4" ht="38.25">
      <c r="A196" s="324">
        <f>IF((SUM('Раздел 1'!AA33:AA33)&lt;=SUM('Раздел 1'!H33:I33)),"","Неверно!")</f>
      </c>
      <c r="B196" s="329">
        <v>67251</v>
      </c>
      <c r="C196" s="326" t="s">
        <v>373</v>
      </c>
      <c r="D196" s="326" t="s">
        <v>1020</v>
      </c>
    </row>
    <row r="197" spans="1:4" ht="38.25">
      <c r="A197" s="324">
        <f>IF((SUM('Раздел 1'!AA10:AA10)&lt;=SUM('Раздел 1'!H10:I10)),"","Неверно!")</f>
      </c>
      <c r="B197" s="329">
        <v>67251</v>
      </c>
      <c r="C197" s="326" t="s">
        <v>397</v>
      </c>
      <c r="D197" s="326" t="s">
        <v>1020</v>
      </c>
    </row>
    <row r="198" spans="1:4" ht="38.25">
      <c r="A198" s="324">
        <f>IF((SUM('Раздел 1'!AA30:AA30)&lt;=SUM('Раздел 1'!H30:I30)),"","Неверно!")</f>
      </c>
      <c r="B198" s="329">
        <v>67251</v>
      </c>
      <c r="C198" s="326" t="s">
        <v>370</v>
      </c>
      <c r="D198" s="326" t="s">
        <v>1020</v>
      </c>
    </row>
    <row r="199" spans="1:4" ht="38.25">
      <c r="A199" s="324">
        <f>IF((SUM('Раздел 1'!AA50:AA50)&lt;=SUM('Раздел 1'!H50:I50)),"","Неверно!")</f>
      </c>
      <c r="B199" s="329">
        <v>67251</v>
      </c>
      <c r="C199" s="326" t="s">
        <v>390</v>
      </c>
      <c r="D199" s="326" t="s">
        <v>1020</v>
      </c>
    </row>
    <row r="200" spans="1:4" ht="38.25">
      <c r="A200" s="324">
        <f>IF((SUM('Раздел 1'!AA13:AA13)&lt;=SUM('Раздел 1'!H13:I13)),"","Неверно!")</f>
      </c>
      <c r="B200" s="329">
        <v>67251</v>
      </c>
      <c r="C200" s="326" t="s">
        <v>400</v>
      </c>
      <c r="D200" s="326" t="s">
        <v>1020</v>
      </c>
    </row>
    <row r="201" spans="1:4" ht="38.25">
      <c r="A201" s="324">
        <f>IF((SUM('Раздел 1'!AA36:AA36)&lt;=SUM('Раздел 1'!H36:I36)),"","Неверно!")</f>
      </c>
      <c r="B201" s="329">
        <v>67251</v>
      </c>
      <c r="C201" s="326" t="s">
        <v>376</v>
      </c>
      <c r="D201" s="326" t="s">
        <v>1020</v>
      </c>
    </row>
    <row r="202" spans="1:4" ht="38.25">
      <c r="A202" s="324">
        <f>IF((SUM('Раздел 1'!AA19:AA19)&lt;=SUM('Раздел 1'!H19:I19)),"","Неверно!")</f>
      </c>
      <c r="B202" s="329">
        <v>67251</v>
      </c>
      <c r="C202" s="326" t="s">
        <v>406</v>
      </c>
      <c r="D202" s="326" t="s">
        <v>1020</v>
      </c>
    </row>
    <row r="203" spans="1:4" ht="38.25">
      <c r="A203" s="324">
        <f>IF((SUM('Раздел 1'!AA56:AA56)&lt;=SUM('Раздел 1'!H56:I56)),"","Неверно!")</f>
      </c>
      <c r="B203" s="329">
        <v>67251</v>
      </c>
      <c r="C203" s="326" t="s">
        <v>396</v>
      </c>
      <c r="D203" s="326" t="s">
        <v>1020</v>
      </c>
    </row>
    <row r="204" spans="1:4" ht="38.25">
      <c r="A204" s="324">
        <f>IF((SUM('Раздел 1'!AA16:AA16)&lt;=SUM('Раздел 1'!H16:I16)),"","Неверно!")</f>
      </c>
      <c r="B204" s="329">
        <v>67251</v>
      </c>
      <c r="C204" s="326" t="s">
        <v>403</v>
      </c>
      <c r="D204" s="326" t="s">
        <v>1020</v>
      </c>
    </row>
    <row r="205" spans="1:4" ht="38.25">
      <c r="A205" s="324">
        <f>IF((SUM('Раздел 1'!AA39:AA39)&lt;=SUM('Раздел 1'!H39:I39)),"","Неверно!")</f>
      </c>
      <c r="B205" s="329">
        <v>67251</v>
      </c>
      <c r="C205" s="326" t="s">
        <v>379</v>
      </c>
      <c r="D205" s="326" t="s">
        <v>1020</v>
      </c>
    </row>
    <row r="206" spans="1:4" ht="38.25">
      <c r="A206" s="324">
        <f>IF((SUM('Раздел 1'!AA41:AA41)&lt;=SUM('Раздел 1'!H41:I41)),"","Неверно!")</f>
      </c>
      <c r="B206" s="329">
        <v>67251</v>
      </c>
      <c r="C206" s="326" t="s">
        <v>381</v>
      </c>
      <c r="D206" s="326" t="s">
        <v>1020</v>
      </c>
    </row>
    <row r="207" spans="1:4" ht="38.25">
      <c r="A207" s="324">
        <f>IF((SUM('Раздел 1'!AA18:AA18)&lt;=SUM('Раздел 1'!H18:I18)),"","Неверно!")</f>
      </c>
      <c r="B207" s="329">
        <v>67251</v>
      </c>
      <c r="C207" s="326" t="s">
        <v>405</v>
      </c>
      <c r="D207" s="326" t="s">
        <v>1020</v>
      </c>
    </row>
    <row r="208" spans="1:4" ht="38.25">
      <c r="A208" s="324">
        <f>IF((SUM('Раздел 1'!AA32:AA32)&lt;=SUM('Раздел 1'!H32:I32)),"","Неверно!")</f>
      </c>
      <c r="B208" s="329">
        <v>67251</v>
      </c>
      <c r="C208" s="326" t="s">
        <v>372</v>
      </c>
      <c r="D208" s="326" t="s">
        <v>1020</v>
      </c>
    </row>
    <row r="209" spans="1:4" ht="38.25">
      <c r="A209" s="324">
        <f>IF((SUM('Раздел 1'!AA35:AA35)&lt;=SUM('Раздел 1'!H35:I35)),"","Неверно!")</f>
      </c>
      <c r="B209" s="329">
        <v>67251</v>
      </c>
      <c r="C209" s="326" t="s">
        <v>375</v>
      </c>
      <c r="D209" s="326" t="s">
        <v>1020</v>
      </c>
    </row>
    <row r="210" spans="1:4" ht="38.25">
      <c r="A210" s="324">
        <f>IF((SUM('Раздел 1'!AA12:AA12)&lt;=SUM('Раздел 1'!H12:I12)),"","Неверно!")</f>
      </c>
      <c r="B210" s="329">
        <v>67251</v>
      </c>
      <c r="C210" s="326" t="s">
        <v>399</v>
      </c>
      <c r="D210" s="326" t="s">
        <v>1020</v>
      </c>
    </row>
    <row r="211" spans="1:4" ht="38.25">
      <c r="A211" s="324">
        <f>IF((SUM('Раздел 1'!AA15:AA15)&lt;=SUM('Раздел 1'!H15:I15)),"","Неверно!")</f>
      </c>
      <c r="B211" s="329">
        <v>67251</v>
      </c>
      <c r="C211" s="326" t="s">
        <v>402</v>
      </c>
      <c r="D211" s="326" t="s">
        <v>1020</v>
      </c>
    </row>
    <row r="212" spans="1:4" ht="38.25">
      <c r="A212" s="324">
        <f>IF((SUM('Раздел 1'!AA38:AA38)&lt;=SUM('Раздел 1'!H38:I38)),"","Неверно!")</f>
      </c>
      <c r="B212" s="329">
        <v>67251</v>
      </c>
      <c r="C212" s="326" t="s">
        <v>378</v>
      </c>
      <c r="D212" s="326" t="s">
        <v>1020</v>
      </c>
    </row>
    <row r="213" spans="1:4" ht="38.25">
      <c r="A213" s="324">
        <f>IF((SUM('Раздел 1'!AA52:AA52)&lt;=SUM('Раздел 1'!H52:I52)),"","Неверно!")</f>
      </c>
      <c r="B213" s="329">
        <v>67251</v>
      </c>
      <c r="C213" s="326" t="s">
        <v>392</v>
      </c>
      <c r="D213" s="326" t="s">
        <v>1020</v>
      </c>
    </row>
    <row r="214" spans="1:4" ht="38.25">
      <c r="A214" s="324">
        <f>IF((SUM('Раздел 1'!AA24:AA24)&lt;=SUM('Раздел 1'!H24:I24)),"","Неверно!")</f>
      </c>
      <c r="B214" s="329">
        <v>67251</v>
      </c>
      <c r="C214" s="326" t="s">
        <v>364</v>
      </c>
      <c r="D214" s="326" t="s">
        <v>1020</v>
      </c>
    </row>
    <row r="215" spans="1:4" ht="38.25">
      <c r="A215" s="324">
        <f>IF((SUM('Раздел 1'!AA44:AA44)&lt;=SUM('Раздел 1'!H44:I44)),"","Неверно!")</f>
      </c>
      <c r="B215" s="329">
        <v>67251</v>
      </c>
      <c r="C215" s="326" t="s">
        <v>384</v>
      </c>
      <c r="D215" s="326" t="s">
        <v>1020</v>
      </c>
    </row>
    <row r="216" spans="1:4" ht="38.25">
      <c r="A216" s="324">
        <f>IF((SUM('Раздел 1'!AA21:AA21)&lt;=SUM('Раздел 1'!H21:I21)),"","Неверно!")</f>
      </c>
      <c r="B216" s="329">
        <v>67251</v>
      </c>
      <c r="C216" s="326" t="s">
        <v>361</v>
      </c>
      <c r="D216" s="326" t="s">
        <v>1020</v>
      </c>
    </row>
    <row r="217" spans="1:4" ht="38.25">
      <c r="A217" s="324">
        <f>IF((SUM('Раздел 1'!AA40:AA40)&lt;=SUM('Раздел 1'!H40:I40)),"","Неверно!")</f>
      </c>
      <c r="B217" s="329">
        <v>67251</v>
      </c>
      <c r="C217" s="326" t="s">
        <v>380</v>
      </c>
      <c r="D217" s="326" t="s">
        <v>1020</v>
      </c>
    </row>
    <row r="218" spans="1:4" ht="38.25">
      <c r="A218" s="324">
        <f>IF((SUM('Раздел 1'!AA43:AA43)&lt;=SUM('Раздел 1'!H43:I43)),"","Неверно!")</f>
      </c>
      <c r="B218" s="329">
        <v>67251</v>
      </c>
      <c r="C218" s="326" t="s">
        <v>383</v>
      </c>
      <c r="D218" s="326" t="s">
        <v>1020</v>
      </c>
    </row>
    <row r="219" spans="1:4" ht="38.25">
      <c r="A219" s="324">
        <f>IF((SUM('Раздел 1'!AA20:AA20)&lt;=SUM('Раздел 1'!H20:I20)),"","Неверно!")</f>
      </c>
      <c r="B219" s="329">
        <v>67251</v>
      </c>
      <c r="C219" s="326" t="s">
        <v>407</v>
      </c>
      <c r="D219" s="326" t="s">
        <v>1020</v>
      </c>
    </row>
    <row r="220" spans="1:4" ht="38.25">
      <c r="A220" s="324">
        <f>IF((SUM('Раздел 1'!AA37:AA37)&lt;=SUM('Раздел 1'!H37:I37)),"","Неверно!")</f>
      </c>
      <c r="B220" s="329">
        <v>67251</v>
      </c>
      <c r="C220" s="326" t="s">
        <v>377</v>
      </c>
      <c r="D220" s="326" t="s">
        <v>1020</v>
      </c>
    </row>
    <row r="221" spans="1:4" ht="38.25">
      <c r="A221" s="324">
        <f>IF((SUM('Раздел 1'!AA55:AA55)&lt;=SUM('Раздел 1'!H55:I55)),"","Неверно!")</f>
      </c>
      <c r="B221" s="329">
        <v>67251</v>
      </c>
      <c r="C221" s="326" t="s">
        <v>395</v>
      </c>
      <c r="D221" s="326" t="s">
        <v>1020</v>
      </c>
    </row>
    <row r="222" spans="1:4" ht="38.25">
      <c r="A222" s="324">
        <f>IF((SUM('Раздел 1'!AA49:AA49)&lt;=SUM('Раздел 1'!H49:I49)),"","Неверно!")</f>
      </c>
      <c r="B222" s="329">
        <v>67251</v>
      </c>
      <c r="C222" s="326" t="s">
        <v>389</v>
      </c>
      <c r="D222" s="326" t="s">
        <v>1020</v>
      </c>
    </row>
    <row r="223" spans="1:4" ht="38.25">
      <c r="A223" s="324">
        <f>IF((SUM('Раздел 1'!AA23:AA23)&lt;=SUM('Раздел 1'!H23:I23)),"","Неверно!")</f>
      </c>
      <c r="B223" s="329">
        <v>67251</v>
      </c>
      <c r="C223" s="326" t="s">
        <v>363</v>
      </c>
      <c r="D223" s="326" t="s">
        <v>1020</v>
      </c>
    </row>
    <row r="224" spans="1:4" ht="38.25">
      <c r="A224" s="324">
        <f>IF((SUM('Раздел 1'!AA46:AA46)&lt;=SUM('Раздел 1'!H46:I46)),"","Неверно!")</f>
      </c>
      <c r="B224" s="329">
        <v>67251</v>
      </c>
      <c r="C224" s="326" t="s">
        <v>386</v>
      </c>
      <c r="D224" s="326" t="s">
        <v>1020</v>
      </c>
    </row>
    <row r="225" spans="1:4" ht="38.25">
      <c r="A225" s="324">
        <f>IF((SUM('Раздел 1'!AA29:AA29)&lt;=SUM('Раздел 1'!H29:I29)),"","Неверно!")</f>
      </c>
      <c r="B225" s="329">
        <v>67251</v>
      </c>
      <c r="C225" s="326" t="s">
        <v>369</v>
      </c>
      <c r="D225" s="326" t="s">
        <v>1020</v>
      </c>
    </row>
    <row r="226" spans="1:4" ht="38.25">
      <c r="A226" s="324">
        <f>IF((SUM('Раздел 1'!AA26:AA26)&lt;=SUM('Раздел 1'!H26:I26)),"","Неверно!")</f>
      </c>
      <c r="B226" s="329">
        <v>67251</v>
      </c>
      <c r="C226" s="326" t="s">
        <v>366</v>
      </c>
      <c r="D226" s="326" t="s">
        <v>1020</v>
      </c>
    </row>
    <row r="227" spans="1:4" ht="38.25">
      <c r="A227" s="324">
        <f>IF((SUM('Раздел 1'!H44:J44)&lt;=SUM('Раздел 1'!Q44:U44)),"","Неверно!")</f>
      </c>
      <c r="B227" s="329">
        <v>67253</v>
      </c>
      <c r="C227" s="326" t="s">
        <v>1382</v>
      </c>
      <c r="D227" s="326" t="s">
        <v>1153</v>
      </c>
    </row>
    <row r="228" spans="1:4" ht="38.25">
      <c r="A228" s="324">
        <f>IF((SUM('Раздел 1'!H45:H45)&lt;=SUM('Раздел 1'!Q45:R45)),"","Неверно!")</f>
      </c>
      <c r="B228" s="329">
        <v>67254</v>
      </c>
      <c r="C228" s="326" t="s">
        <v>1383</v>
      </c>
      <c r="D228" s="326" t="s">
        <v>1154</v>
      </c>
    </row>
    <row r="229" spans="1:4" ht="38.25">
      <c r="A229" s="324">
        <f>IF((SUM('Раздел 4'!E43:E44)=SUM('Раздел 1'!P41:P41)),"","Неверно!")</f>
      </c>
      <c r="B229" s="329">
        <v>67255</v>
      </c>
      <c r="C229" s="326" t="s">
        <v>418</v>
      </c>
      <c r="D229" s="326" t="s">
        <v>1155</v>
      </c>
    </row>
    <row r="230" spans="1:4" ht="38.25">
      <c r="A230" s="324">
        <f>IF((SUM('Раздел 1'!R50:R52)=SUM('Раздел 1'!R44:R44)),"","Неверно!")</f>
      </c>
      <c r="B230" s="329">
        <v>67257</v>
      </c>
      <c r="C230" s="326" t="s">
        <v>632</v>
      </c>
      <c r="D230" s="326" t="s">
        <v>1156</v>
      </c>
    </row>
    <row r="231" spans="1:4" ht="38.25">
      <c r="A231" s="324">
        <f>IF((SUM('Раздел 1'!U50:U52)=SUM('Раздел 1'!U44:U44)),"","Неверно!")</f>
      </c>
      <c r="B231" s="329">
        <v>67257</v>
      </c>
      <c r="C231" s="326" t="s">
        <v>631</v>
      </c>
      <c r="D231" s="326" t="s">
        <v>1156</v>
      </c>
    </row>
    <row r="232" spans="1:4" ht="38.25">
      <c r="A232" s="324">
        <f>IF((SUM('Раздел 1'!O50:O52)=SUM('Раздел 1'!O44:O44)),"","Неверно!")</f>
      </c>
      <c r="B232" s="329">
        <v>67257</v>
      </c>
      <c r="C232" s="326" t="s">
        <v>634</v>
      </c>
      <c r="D232" s="326" t="s">
        <v>1156</v>
      </c>
    </row>
    <row r="233" spans="1:4" ht="38.25">
      <c r="A233" s="324">
        <f>IF((SUM('Раздел 1'!G50:G52)=SUM('Раздел 1'!G44:G44)),"","Неверно!")</f>
      </c>
      <c r="B233" s="329">
        <v>67257</v>
      </c>
      <c r="C233" s="326" t="s">
        <v>633</v>
      </c>
      <c r="D233" s="326" t="s">
        <v>1156</v>
      </c>
    </row>
    <row r="234" spans="1:4" ht="38.25">
      <c r="A234" s="324">
        <f>IF((SUM('Раздел 1'!X50:X52)=SUM('Раздел 1'!X44:X44)),"","Неверно!")</f>
      </c>
      <c r="B234" s="329">
        <v>67257</v>
      </c>
      <c r="C234" s="326" t="s">
        <v>635</v>
      </c>
      <c r="D234" s="326" t="s">
        <v>1156</v>
      </c>
    </row>
    <row r="235" spans="1:4" ht="38.25">
      <c r="A235" s="324">
        <f>IF((SUM('Раздел 1'!AA50:AA52)=SUM('Раздел 1'!AA44:AA44)),"","Неверно!")</f>
      </c>
      <c r="B235" s="329">
        <v>67257</v>
      </c>
      <c r="C235" s="326" t="s">
        <v>636</v>
      </c>
      <c r="D235" s="326" t="s">
        <v>1156</v>
      </c>
    </row>
    <row r="236" spans="1:4" ht="38.25">
      <c r="A236" s="324">
        <f>IF((SUM('Раздел 1'!AC50:AC52)=SUM('Раздел 1'!AC44:AC44)),"","Неверно!")</f>
      </c>
      <c r="B236" s="329">
        <v>67257</v>
      </c>
      <c r="C236" s="326" t="s">
        <v>630</v>
      </c>
      <c r="D236" s="326" t="s">
        <v>1156</v>
      </c>
    </row>
    <row r="237" spans="1:4" ht="38.25">
      <c r="A237" s="324">
        <f>IF((SUM('Раздел 1'!I50:I52)=SUM('Раздел 1'!I44:I44)),"","Неверно!")</f>
      </c>
      <c r="B237" s="329">
        <v>67257</v>
      </c>
      <c r="C237" s="326" t="s">
        <v>628</v>
      </c>
      <c r="D237" s="326" t="s">
        <v>1156</v>
      </c>
    </row>
    <row r="238" spans="1:4" ht="38.25">
      <c r="A238" s="324">
        <f>IF((SUM('Раздел 1'!W50:W52)=SUM('Раздел 1'!W44:W44)),"","Неверно!")</f>
      </c>
      <c r="B238" s="329">
        <v>67257</v>
      </c>
      <c r="C238" s="326" t="s">
        <v>625</v>
      </c>
      <c r="D238" s="326" t="s">
        <v>1156</v>
      </c>
    </row>
    <row r="239" spans="1:4" ht="38.25">
      <c r="A239" s="324">
        <f>IF((SUM('Раздел 1'!F50:F52)=SUM('Раздел 1'!F44:F44)),"","Неверно!")</f>
      </c>
      <c r="B239" s="329">
        <v>67257</v>
      </c>
      <c r="C239" s="326" t="s">
        <v>624</v>
      </c>
      <c r="D239" s="326" t="s">
        <v>1156</v>
      </c>
    </row>
    <row r="240" spans="1:4" ht="38.25">
      <c r="A240" s="324">
        <f>IF((SUM('Раздел 1'!T50:T52)=SUM('Раздел 1'!T44:T44)),"","Неверно!")</f>
      </c>
      <c r="B240" s="329">
        <v>67257</v>
      </c>
      <c r="C240" s="326" t="s">
        <v>629</v>
      </c>
      <c r="D240" s="326" t="s">
        <v>1156</v>
      </c>
    </row>
    <row r="241" spans="1:4" ht="38.25">
      <c r="A241" s="324">
        <f>IF((SUM('Раздел 1'!L50:L52)=SUM('Раздел 1'!L44:L44)),"","Неверно!")</f>
      </c>
      <c r="B241" s="329">
        <v>67257</v>
      </c>
      <c r="C241" s="326" t="s">
        <v>626</v>
      </c>
      <c r="D241" s="326" t="s">
        <v>1156</v>
      </c>
    </row>
    <row r="242" spans="1:4" ht="38.25">
      <c r="A242" s="324">
        <f>IF((SUM('Раздел 1'!M50:M52)=SUM('Раздел 1'!M44:M44)),"","Неверно!")</f>
      </c>
      <c r="B242" s="329">
        <v>67257</v>
      </c>
      <c r="C242" s="326" t="s">
        <v>1390</v>
      </c>
      <c r="D242" s="326" t="s">
        <v>1156</v>
      </c>
    </row>
    <row r="243" spans="1:4" ht="38.25">
      <c r="A243" s="324">
        <f>IF((SUM('Раздел 1'!P50:P52)=SUM('Раздел 1'!P44:P44)),"","Неверно!")</f>
      </c>
      <c r="B243" s="329">
        <v>67257</v>
      </c>
      <c r="C243" s="326" t="s">
        <v>622</v>
      </c>
      <c r="D243" s="326" t="s">
        <v>1156</v>
      </c>
    </row>
    <row r="244" spans="1:4" ht="38.25">
      <c r="A244" s="324">
        <f>IF((SUM('Раздел 1'!J50:J52)=SUM('Раздел 1'!J44:J44)),"","Неверно!")</f>
      </c>
      <c r="B244" s="329">
        <v>67257</v>
      </c>
      <c r="C244" s="326" t="s">
        <v>621</v>
      </c>
      <c r="D244" s="326" t="s">
        <v>1156</v>
      </c>
    </row>
    <row r="245" spans="1:4" ht="38.25">
      <c r="A245" s="324">
        <f>IF((SUM('Раздел 1'!V50:V52)=SUM('Раздел 1'!V44:V44)),"","Неверно!")</f>
      </c>
      <c r="B245" s="329">
        <v>67257</v>
      </c>
      <c r="C245" s="326" t="s">
        <v>623</v>
      </c>
      <c r="D245" s="326" t="s">
        <v>1156</v>
      </c>
    </row>
    <row r="246" spans="1:4" ht="38.25">
      <c r="A246" s="324">
        <f>IF((SUM('Раздел 1'!S50:S52)=SUM('Раздел 1'!S44:S44)),"","Неверно!")</f>
      </c>
      <c r="B246" s="329">
        <v>67257</v>
      </c>
      <c r="C246" s="326" t="s">
        <v>620</v>
      </c>
      <c r="D246" s="326" t="s">
        <v>1156</v>
      </c>
    </row>
    <row r="247" spans="1:4" ht="38.25">
      <c r="A247" s="324">
        <f>IF((SUM('Раздел 1'!Y50:Y52)=SUM('Раздел 1'!Y44:Y44)),"","Неверно!")</f>
      </c>
      <c r="B247" s="329">
        <v>67257</v>
      </c>
      <c r="C247" s="326" t="s">
        <v>1385</v>
      </c>
      <c r="D247" s="326" t="s">
        <v>1156</v>
      </c>
    </row>
    <row r="248" spans="1:4" ht="38.25">
      <c r="A248" s="324">
        <f>IF((SUM('Раздел 1'!K50:K52)=SUM('Раздел 1'!K44:K44)),"","Неверно!")</f>
      </c>
      <c r="B248" s="329">
        <v>67257</v>
      </c>
      <c r="C248" s="326" t="s">
        <v>1386</v>
      </c>
      <c r="D248" s="326" t="s">
        <v>1156</v>
      </c>
    </row>
    <row r="249" spans="1:4" ht="38.25">
      <c r="A249" s="324">
        <f>IF((SUM('Раздел 1'!AB50:AB52)=SUM('Раздел 1'!AB44:AB44)),"","Неверно!")</f>
      </c>
      <c r="B249" s="329">
        <v>67257</v>
      </c>
      <c r="C249" s="326" t="s">
        <v>1387</v>
      </c>
      <c r="D249" s="326" t="s">
        <v>1156</v>
      </c>
    </row>
    <row r="250" spans="1:4" ht="38.25">
      <c r="A250" s="324">
        <f>IF((SUM('Раздел 1'!H50:H52)=SUM('Раздел 1'!H44:H44)),"","Неверно!")</f>
      </c>
      <c r="B250" s="329">
        <v>67257</v>
      </c>
      <c r="C250" s="326" t="s">
        <v>1389</v>
      </c>
      <c r="D250" s="326" t="s">
        <v>1156</v>
      </c>
    </row>
    <row r="251" spans="1:4" ht="38.25">
      <c r="A251" s="324">
        <f>IF((SUM('Раздел 1'!N50:N52)=SUM('Раздел 1'!N44:N44)),"","Неверно!")</f>
      </c>
      <c r="B251" s="329">
        <v>67257</v>
      </c>
      <c r="C251" s="326" t="s">
        <v>1384</v>
      </c>
      <c r="D251" s="326" t="s">
        <v>1156</v>
      </c>
    </row>
    <row r="252" spans="1:4" ht="38.25">
      <c r="A252" s="324">
        <f>IF((SUM('Раздел 1'!Q50:Q52)=SUM('Раздел 1'!Q44:Q44)),"","Неверно!")</f>
      </c>
      <c r="B252" s="329">
        <v>67257</v>
      </c>
      <c r="C252" s="326" t="s">
        <v>1388</v>
      </c>
      <c r="D252" s="326" t="s">
        <v>1156</v>
      </c>
    </row>
    <row r="253" spans="1:4" ht="38.25">
      <c r="A253" s="324">
        <f>IF((SUM('Раздел 1'!Z50:Z52)=SUM('Раздел 1'!Z44:Z44)),"","Неверно!")</f>
      </c>
      <c r="B253" s="329">
        <v>67257</v>
      </c>
      <c r="C253" s="326" t="s">
        <v>627</v>
      </c>
      <c r="D253" s="326" t="s">
        <v>1156</v>
      </c>
    </row>
    <row r="254" spans="1:4" ht="25.5">
      <c r="A254" s="324">
        <f>IF((SUM('Разделы 2, 3, 5'!K40:K40)&lt;=SUM('Разделы 2, 3, 5'!K9:K9)),"","Неверно!")</f>
      </c>
      <c r="B254" s="329">
        <v>67260</v>
      </c>
      <c r="C254" s="326" t="s">
        <v>638</v>
      </c>
      <c r="D254" s="326" t="s">
        <v>1157</v>
      </c>
    </row>
    <row r="255" spans="1:4" ht="25.5">
      <c r="A255" s="324">
        <f>IF((SUM('Разделы 2, 3, 5'!L40:L40)&lt;=SUM('Разделы 2, 3, 5'!L9:L9)),"","Неверно!")</f>
      </c>
      <c r="B255" s="329">
        <v>67260</v>
      </c>
      <c r="C255" s="326" t="s">
        <v>637</v>
      </c>
      <c r="D255" s="326" t="s">
        <v>1157</v>
      </c>
    </row>
    <row r="256" spans="1:4" ht="25.5">
      <c r="A256" s="324">
        <f>IF((SUM('Разделы 9, 10, 11, 12'!C30:C30)&gt;=SUM('Разделы 9, 10, 11, 12'!E30:E30)),"","Неверно!")</f>
      </c>
      <c r="B256" s="329">
        <v>67261</v>
      </c>
      <c r="C256" s="326" t="s">
        <v>639</v>
      </c>
      <c r="D256" s="326" t="s">
        <v>1026</v>
      </c>
    </row>
    <row r="257" spans="1:4" ht="25.5">
      <c r="A257" s="324">
        <f>IF((SUM('Разделы 9, 10, 11, 12'!C27:C27)&gt;=SUM('Разделы 9, 10, 11, 12'!E27:E27)),"","Неверно!")</f>
      </c>
      <c r="B257" s="329">
        <v>67261</v>
      </c>
      <c r="C257" s="326" t="s">
        <v>644</v>
      </c>
      <c r="D257" s="326" t="s">
        <v>1026</v>
      </c>
    </row>
    <row r="258" spans="1:4" ht="25.5">
      <c r="A258" s="324">
        <f>IF((SUM('Разделы 9, 10, 11, 12'!C26:C26)&gt;=SUM('Разделы 9, 10, 11, 12'!E26:E26)),"","Неверно!")</f>
      </c>
      <c r="B258" s="329">
        <v>67261</v>
      </c>
      <c r="C258" s="326" t="s">
        <v>642</v>
      </c>
      <c r="D258" s="326" t="s">
        <v>1026</v>
      </c>
    </row>
    <row r="259" spans="1:4" ht="25.5">
      <c r="A259" s="324">
        <f>IF((SUM('Разделы 9, 10, 11, 12'!C29:C29)&gt;=SUM('Разделы 9, 10, 11, 12'!E29:E29)),"","Неверно!")</f>
      </c>
      <c r="B259" s="329">
        <v>67261</v>
      </c>
      <c r="C259" s="326" t="s">
        <v>643</v>
      </c>
      <c r="D259" s="326" t="s">
        <v>1026</v>
      </c>
    </row>
    <row r="260" spans="1:4" ht="25.5">
      <c r="A260" s="324">
        <f>IF((SUM('Разделы 9, 10, 11, 12'!C31:C31)&gt;=SUM('Разделы 9, 10, 11, 12'!E31:E31)),"","Неверно!")</f>
      </c>
      <c r="B260" s="329">
        <v>67261</v>
      </c>
      <c r="C260" s="326" t="s">
        <v>641</v>
      </c>
      <c r="D260" s="326" t="s">
        <v>1026</v>
      </c>
    </row>
    <row r="261" spans="1:4" ht="25.5">
      <c r="A261" s="324">
        <f>IF((SUM('Разделы 9, 10, 11, 12'!C28:C28)&gt;=SUM('Разделы 9, 10, 11, 12'!E28:E28)),"","Неверно!")</f>
      </c>
      <c r="B261" s="329">
        <v>67261</v>
      </c>
      <c r="C261" s="326" t="s">
        <v>640</v>
      </c>
      <c r="D261" s="326" t="s">
        <v>1026</v>
      </c>
    </row>
    <row r="262" spans="1:4" ht="25.5">
      <c r="A262" s="324">
        <f>IF((SUM('Разделы 9, 10, 11, 12'!G31:G31)&lt;=SUM('Разделы 9, 10, 11, 12'!G26:G26)),"","Неверно!")</f>
      </c>
      <c r="B262" s="329">
        <v>67262</v>
      </c>
      <c r="C262" s="326" t="s">
        <v>647</v>
      </c>
      <c r="D262" s="326" t="s">
        <v>1027</v>
      </c>
    </row>
    <row r="263" spans="1:4" ht="25.5">
      <c r="A263" s="324">
        <f>IF((SUM('Разделы 9, 10, 11, 12'!J31:J31)&lt;=SUM('Разделы 9, 10, 11, 12'!J26:J26)),"","Неверно!")</f>
      </c>
      <c r="B263" s="329">
        <v>67262</v>
      </c>
      <c r="C263" s="326" t="s">
        <v>58</v>
      </c>
      <c r="D263" s="326" t="s">
        <v>1027</v>
      </c>
    </row>
    <row r="264" spans="1:4" ht="25.5">
      <c r="A264" s="324">
        <f>IF((SUM('Разделы 9, 10, 11, 12'!E31:E31)&lt;=SUM('Разделы 9, 10, 11, 12'!E26:E26)),"","Неверно!")</f>
      </c>
      <c r="B264" s="329">
        <v>67262</v>
      </c>
      <c r="C264" s="326" t="s">
        <v>646</v>
      </c>
      <c r="D264" s="326" t="s">
        <v>1027</v>
      </c>
    </row>
    <row r="265" spans="1:4" ht="25.5">
      <c r="A265" s="324">
        <f>IF((SUM('Разделы 9, 10, 11, 12'!H31:H31)&lt;=SUM('Разделы 9, 10, 11, 12'!H26:H26)),"","Неверно!")</f>
      </c>
      <c r="B265" s="329">
        <v>67262</v>
      </c>
      <c r="C265" s="326" t="s">
        <v>645</v>
      </c>
      <c r="D265" s="326" t="s">
        <v>1027</v>
      </c>
    </row>
    <row r="266" spans="1:4" ht="25.5">
      <c r="A266" s="324">
        <f>IF((SUM('Разделы 9, 10, 11, 12'!D31:D31)&lt;=SUM('Разделы 9, 10, 11, 12'!D26:D26)),"","Неверно!")</f>
      </c>
      <c r="B266" s="329">
        <v>67262</v>
      </c>
      <c r="C266" s="326" t="s">
        <v>59</v>
      </c>
      <c r="D266" s="326" t="s">
        <v>1027</v>
      </c>
    </row>
    <row r="267" spans="1:4" ht="25.5">
      <c r="A267" s="324">
        <f>IF((SUM('Разделы 9, 10, 11, 12'!C31:C31)&lt;=SUM('Разделы 9, 10, 11, 12'!C26:C26)),"","Неверно!")</f>
      </c>
      <c r="B267" s="329">
        <v>67262</v>
      </c>
      <c r="C267" s="326" t="s">
        <v>61</v>
      </c>
      <c r="D267" s="326" t="s">
        <v>1027</v>
      </c>
    </row>
    <row r="268" spans="1:4" ht="25.5">
      <c r="A268" s="324">
        <f>IF((SUM('Разделы 9, 10, 11, 12'!I31:I31)&lt;=SUM('Разделы 9, 10, 11, 12'!I26:I26)),"","Неверно!")</f>
      </c>
      <c r="B268" s="329">
        <v>67262</v>
      </c>
      <c r="C268" s="326" t="s">
        <v>60</v>
      </c>
      <c r="D268" s="326" t="s">
        <v>1027</v>
      </c>
    </row>
    <row r="269" spans="1:4" ht="25.5">
      <c r="A269" s="324">
        <f>IF((SUM('Разделы 9, 10, 11, 12'!F31:F31)&lt;=SUM('Разделы 9, 10, 11, 12'!F26:F26)),"","Неверно!")</f>
      </c>
      <c r="B269" s="329">
        <v>67262</v>
      </c>
      <c r="C269" s="326" t="s">
        <v>62</v>
      </c>
      <c r="D269" s="326" t="s">
        <v>1027</v>
      </c>
    </row>
    <row r="270" spans="1:4" ht="25.5">
      <c r="A270" s="324">
        <f>IF((SUM('Разделы 9, 10, 11, 12'!H26:H26)=SUM('Разделы 9, 10, 11, 12'!H27:H30)),"","Неверно!")</f>
      </c>
      <c r="B270" s="329">
        <v>67263</v>
      </c>
      <c r="C270" s="326" t="s">
        <v>63</v>
      </c>
      <c r="D270" s="326" t="s">
        <v>1028</v>
      </c>
    </row>
    <row r="271" spans="1:4" ht="25.5">
      <c r="A271" s="324">
        <f>IF((SUM('Разделы 9, 10, 11, 12'!E26:E26)=SUM('Разделы 9, 10, 11, 12'!E27:E30)),"","Неверно!")</f>
      </c>
      <c r="B271" s="329">
        <v>67263</v>
      </c>
      <c r="C271" s="326" t="s">
        <v>66</v>
      </c>
      <c r="D271" s="326" t="s">
        <v>1028</v>
      </c>
    </row>
    <row r="272" spans="1:4" ht="25.5">
      <c r="A272" s="324">
        <f>IF((SUM('Разделы 9, 10, 11, 12'!I26:I26)=SUM('Разделы 9, 10, 11, 12'!I27:I30)),"","Неверно!")</f>
      </c>
      <c r="B272" s="329">
        <v>67263</v>
      </c>
      <c r="C272" s="326" t="s">
        <v>65</v>
      </c>
      <c r="D272" s="326" t="s">
        <v>1028</v>
      </c>
    </row>
    <row r="273" spans="1:4" ht="25.5">
      <c r="A273" s="324">
        <f>IF((SUM('Разделы 9, 10, 11, 12'!F26:F26)=SUM('Разделы 9, 10, 11, 12'!F27:F30)),"","Неверно!")</f>
      </c>
      <c r="B273" s="329">
        <v>67263</v>
      </c>
      <c r="C273" s="326" t="s">
        <v>67</v>
      </c>
      <c r="D273" s="326" t="s">
        <v>1028</v>
      </c>
    </row>
    <row r="274" spans="1:4" ht="25.5">
      <c r="A274" s="324">
        <f>IF((SUM('Разделы 9, 10, 11, 12'!C26:C26)=SUM('Разделы 9, 10, 11, 12'!C27:C30)),"","Неверно!")</f>
      </c>
      <c r="B274" s="329">
        <v>67263</v>
      </c>
      <c r="C274" s="326" t="s">
        <v>64</v>
      </c>
      <c r="D274" s="326" t="s">
        <v>1028</v>
      </c>
    </row>
    <row r="275" spans="1:4" ht="25.5">
      <c r="A275" s="324">
        <f>IF((SUM('Разделы 9, 10, 11, 12'!J26:J26)=SUM('Разделы 9, 10, 11, 12'!J27:J30)),"","Неверно!")</f>
      </c>
      <c r="B275" s="329">
        <v>67263</v>
      </c>
      <c r="C275" s="326" t="s">
        <v>70</v>
      </c>
      <c r="D275" s="326" t="s">
        <v>1028</v>
      </c>
    </row>
    <row r="276" spans="1:4" ht="25.5">
      <c r="A276" s="324">
        <f>IF((SUM('Разделы 9, 10, 11, 12'!G26:G26)=SUM('Разделы 9, 10, 11, 12'!G27:G30)),"","Неверно!")</f>
      </c>
      <c r="B276" s="329">
        <v>67263</v>
      </c>
      <c r="C276" s="326" t="s">
        <v>69</v>
      </c>
      <c r="D276" s="326" t="s">
        <v>1028</v>
      </c>
    </row>
    <row r="277" spans="1:4" ht="25.5">
      <c r="A277" s="324">
        <f>IF((SUM('Разделы 9, 10, 11, 12'!D26:D26)=SUM('Разделы 9, 10, 11, 12'!D27:D30)),"","Неверно!")</f>
      </c>
      <c r="B277" s="329">
        <v>67263</v>
      </c>
      <c r="C277" s="326" t="s">
        <v>68</v>
      </c>
      <c r="D277" s="326" t="s">
        <v>1028</v>
      </c>
    </row>
    <row r="278" spans="1:4" ht="25.5">
      <c r="A278" s="324">
        <f>IF((SUM('Разделы 9, 10, 11, 12'!J30:J30)&lt;=SUM('Разделы 9, 10, 11, 12'!I30:I30)),"","Неверно!")</f>
      </c>
      <c r="B278" s="329">
        <v>67264</v>
      </c>
      <c r="C278" s="326" t="s">
        <v>74</v>
      </c>
      <c r="D278" s="326" t="s">
        <v>1029</v>
      </c>
    </row>
    <row r="279" spans="1:4" ht="25.5">
      <c r="A279" s="324">
        <f>IF((SUM('Разделы 9, 10, 11, 12'!J27:J27)&lt;=SUM('Разделы 9, 10, 11, 12'!I27:I27)),"","Неверно!")</f>
      </c>
      <c r="B279" s="329">
        <v>67264</v>
      </c>
      <c r="C279" s="326" t="s">
        <v>73</v>
      </c>
      <c r="D279" s="326" t="s">
        <v>1029</v>
      </c>
    </row>
    <row r="280" spans="1:4" ht="25.5">
      <c r="A280" s="324">
        <f>IF((SUM('Разделы 9, 10, 11, 12'!J28:J28)&lt;=SUM('Разделы 9, 10, 11, 12'!I28:I28)),"","Неверно!")</f>
      </c>
      <c r="B280" s="329">
        <v>67264</v>
      </c>
      <c r="C280" s="326" t="s">
        <v>72</v>
      </c>
      <c r="D280" s="326" t="s">
        <v>1029</v>
      </c>
    </row>
    <row r="281" spans="1:4" ht="25.5">
      <c r="A281" s="324">
        <f>IF((SUM('Разделы 9, 10, 11, 12'!J31:J31)&lt;=SUM('Разделы 9, 10, 11, 12'!I31:I31)),"","Неверно!")</f>
      </c>
      <c r="B281" s="329">
        <v>67264</v>
      </c>
      <c r="C281" s="326" t="s">
        <v>71</v>
      </c>
      <c r="D281" s="326" t="s">
        <v>1029</v>
      </c>
    </row>
    <row r="282" spans="1:4" ht="25.5">
      <c r="A282" s="324">
        <f>IF((SUM('Разделы 9, 10, 11, 12'!J29:J29)&lt;=SUM('Разделы 9, 10, 11, 12'!I29:I29)),"","Неверно!")</f>
      </c>
      <c r="B282" s="329">
        <v>67264</v>
      </c>
      <c r="C282" s="326" t="s">
        <v>76</v>
      </c>
      <c r="D282" s="326" t="s">
        <v>1029</v>
      </c>
    </row>
    <row r="283" spans="1:4" ht="25.5">
      <c r="A283" s="324">
        <f>IF((SUM('Разделы 9, 10, 11, 12'!J26:J26)&lt;=SUM('Разделы 9, 10, 11, 12'!I26:I26)),"","Неверно!")</f>
      </c>
      <c r="B283" s="329">
        <v>67264</v>
      </c>
      <c r="C283" s="326" t="s">
        <v>75</v>
      </c>
      <c r="D283" s="326" t="s">
        <v>1029</v>
      </c>
    </row>
    <row r="284" spans="1:4" ht="25.5">
      <c r="A284" s="324">
        <f>IF((SUM('Разделы 9, 10, 11, 12'!I26:I26)&lt;=SUM('Разделы 9, 10, 11, 12'!C26:C26)),"","Неверно!")</f>
      </c>
      <c r="B284" s="329">
        <v>67265</v>
      </c>
      <c r="C284" s="326" t="s">
        <v>78</v>
      </c>
      <c r="D284" s="326" t="s">
        <v>1030</v>
      </c>
    </row>
    <row r="285" spans="1:4" ht="25.5">
      <c r="A285" s="324">
        <f>IF((SUM('Разделы 9, 10, 11, 12'!I29:I29)&lt;=SUM('Разделы 9, 10, 11, 12'!C29:C29)),"","Неверно!")</f>
      </c>
      <c r="B285" s="329">
        <v>67265</v>
      </c>
      <c r="C285" s="326" t="s">
        <v>79</v>
      </c>
      <c r="D285" s="326" t="s">
        <v>1030</v>
      </c>
    </row>
    <row r="286" spans="1:4" ht="25.5">
      <c r="A286" s="324">
        <f>IF((SUM('Разделы 9, 10, 11, 12'!I27:I27)&lt;=SUM('Разделы 9, 10, 11, 12'!C27:C27)),"","Неверно!")</f>
      </c>
      <c r="B286" s="329">
        <v>67265</v>
      </c>
      <c r="C286" s="326" t="s">
        <v>77</v>
      </c>
      <c r="D286" s="326" t="s">
        <v>1030</v>
      </c>
    </row>
    <row r="287" spans="1:4" ht="25.5">
      <c r="A287" s="324">
        <f>IF((SUM('Разделы 9, 10, 11, 12'!I31:I31)&lt;=SUM('Разделы 9, 10, 11, 12'!C31:C31)),"","Неверно!")</f>
      </c>
      <c r="B287" s="329">
        <v>67265</v>
      </c>
      <c r="C287" s="326" t="s">
        <v>82</v>
      </c>
      <c r="D287" s="326" t="s">
        <v>1030</v>
      </c>
    </row>
    <row r="288" spans="1:4" ht="25.5">
      <c r="A288" s="324">
        <f>IF((SUM('Разделы 9, 10, 11, 12'!I28:I28)&lt;=SUM('Разделы 9, 10, 11, 12'!C28:C28)),"","Неверно!")</f>
      </c>
      <c r="B288" s="329">
        <v>67265</v>
      </c>
      <c r="C288" s="326" t="s">
        <v>81</v>
      </c>
      <c r="D288" s="326" t="s">
        <v>1030</v>
      </c>
    </row>
    <row r="289" spans="1:4" ht="25.5">
      <c r="A289" s="324">
        <f>IF((SUM('Разделы 9, 10, 11, 12'!I30:I30)&lt;=SUM('Разделы 9, 10, 11, 12'!C30:C30)),"","Неверно!")</f>
      </c>
      <c r="B289" s="329">
        <v>67265</v>
      </c>
      <c r="C289" s="326" t="s">
        <v>80</v>
      </c>
      <c r="D289" s="326" t="s">
        <v>1030</v>
      </c>
    </row>
    <row r="290" spans="1:4" ht="25.5">
      <c r="A290" s="324">
        <f>IF((SUM('Разделы 9, 10, 11, 12'!H28:H28)&lt;=SUM('Разделы 9, 10, 11, 12'!G28:G28)),"","Неверно!")</f>
      </c>
      <c r="B290" s="329">
        <v>67266</v>
      </c>
      <c r="C290" s="326" t="s">
        <v>84</v>
      </c>
      <c r="D290" s="326" t="s">
        <v>1031</v>
      </c>
    </row>
    <row r="291" spans="1:4" ht="25.5">
      <c r="A291" s="324">
        <f>IF((SUM('Разделы 9, 10, 11, 12'!H31:H31)&lt;=SUM('Разделы 9, 10, 11, 12'!G31:G31)),"","Неверно!")</f>
      </c>
      <c r="B291" s="329">
        <v>67266</v>
      </c>
      <c r="C291" s="326" t="s">
        <v>83</v>
      </c>
      <c r="D291" s="326" t="s">
        <v>1031</v>
      </c>
    </row>
    <row r="292" spans="1:4" ht="25.5">
      <c r="A292" s="324">
        <f>IF((SUM('Разделы 9, 10, 11, 12'!H27:H27)&lt;=SUM('Разделы 9, 10, 11, 12'!G27:G27)),"","Неверно!")</f>
      </c>
      <c r="B292" s="329">
        <v>67266</v>
      </c>
      <c r="C292" s="326" t="s">
        <v>87</v>
      </c>
      <c r="D292" s="326" t="s">
        <v>1031</v>
      </c>
    </row>
    <row r="293" spans="1:4" ht="25.5">
      <c r="A293" s="324">
        <f>IF((SUM('Разделы 9, 10, 11, 12'!H30:H30)&lt;=SUM('Разделы 9, 10, 11, 12'!G30:G30)),"","Неверно!")</f>
      </c>
      <c r="B293" s="329">
        <v>67266</v>
      </c>
      <c r="C293" s="326" t="s">
        <v>88</v>
      </c>
      <c r="D293" s="326" t="s">
        <v>1031</v>
      </c>
    </row>
    <row r="294" spans="1:4" ht="25.5">
      <c r="A294" s="324">
        <f>IF((SUM('Разделы 9, 10, 11, 12'!H29:H29)&lt;=SUM('Разделы 9, 10, 11, 12'!G29:G29)),"","Неверно!")</f>
      </c>
      <c r="B294" s="329">
        <v>67266</v>
      </c>
      <c r="C294" s="326" t="s">
        <v>85</v>
      </c>
      <c r="D294" s="326" t="s">
        <v>1031</v>
      </c>
    </row>
    <row r="295" spans="1:4" ht="25.5">
      <c r="A295" s="324">
        <f>IF((SUM('Разделы 9, 10, 11, 12'!H26:H26)&lt;=SUM('Разделы 9, 10, 11, 12'!G26:G26)),"","Неверно!")</f>
      </c>
      <c r="B295" s="329">
        <v>67266</v>
      </c>
      <c r="C295" s="326" t="s">
        <v>86</v>
      </c>
      <c r="D295" s="326" t="s">
        <v>1031</v>
      </c>
    </row>
    <row r="296" spans="1:4" ht="25.5">
      <c r="A296" s="324">
        <f>IF((SUM('Разделы 9, 10, 11, 12'!C30:C30)&gt;=SUM('Разделы 9, 10, 11, 12'!G30:G30)),"","Неверно!")</f>
      </c>
      <c r="B296" s="329">
        <v>67267</v>
      </c>
      <c r="C296" s="326" t="s">
        <v>90</v>
      </c>
      <c r="D296" s="326" t="s">
        <v>1032</v>
      </c>
    </row>
    <row r="297" spans="1:4" ht="25.5">
      <c r="A297" s="324">
        <f>IF((SUM('Разделы 9, 10, 11, 12'!C27:C27)&gt;=SUM('Разделы 9, 10, 11, 12'!G27:G27)),"","Неверно!")</f>
      </c>
      <c r="B297" s="329">
        <v>67267</v>
      </c>
      <c r="C297" s="326" t="s">
        <v>89</v>
      </c>
      <c r="D297" s="326" t="s">
        <v>1032</v>
      </c>
    </row>
    <row r="298" spans="1:4" ht="25.5">
      <c r="A298" s="324">
        <f>IF((SUM('Разделы 9, 10, 11, 12'!C29:C29)&gt;=SUM('Разделы 9, 10, 11, 12'!G29:G29)),"","Неверно!")</f>
      </c>
      <c r="B298" s="329">
        <v>67267</v>
      </c>
      <c r="C298" s="326" t="s">
        <v>671</v>
      </c>
      <c r="D298" s="326" t="s">
        <v>1032</v>
      </c>
    </row>
    <row r="299" spans="1:4" ht="25.5">
      <c r="A299" s="324">
        <f>IF((SUM('Разделы 9, 10, 11, 12'!C26:C26)&gt;=SUM('Разделы 9, 10, 11, 12'!G26:G26)),"","Неверно!")</f>
      </c>
      <c r="B299" s="329">
        <v>67267</v>
      </c>
      <c r="C299" s="326" t="s">
        <v>672</v>
      </c>
      <c r="D299" s="326" t="s">
        <v>1032</v>
      </c>
    </row>
    <row r="300" spans="1:4" ht="25.5">
      <c r="A300" s="324">
        <f>IF((SUM('Разделы 9, 10, 11, 12'!C28:C28)&gt;=SUM('Разделы 9, 10, 11, 12'!G28:G28)),"","Неверно!")</f>
      </c>
      <c r="B300" s="329">
        <v>67267</v>
      </c>
      <c r="C300" s="326" t="s">
        <v>91</v>
      </c>
      <c r="D300" s="326" t="s">
        <v>1032</v>
      </c>
    </row>
    <row r="301" spans="1:4" ht="25.5">
      <c r="A301" s="324">
        <f>IF((SUM('Разделы 9, 10, 11, 12'!C31:C31)&gt;=SUM('Разделы 9, 10, 11, 12'!G31:G31)),"","Неверно!")</f>
      </c>
      <c r="B301" s="329">
        <v>67267</v>
      </c>
      <c r="C301" s="326" t="s">
        <v>670</v>
      </c>
      <c r="D301" s="326" t="s">
        <v>1032</v>
      </c>
    </row>
    <row r="302" spans="1:4" ht="25.5">
      <c r="A302" s="324">
        <f>IF((SUM('Разделы 9, 10, 11, 12'!C31:C31)&gt;=SUM('Разделы 9, 10, 11, 12'!D31:D31)),"","Неверно!")</f>
      </c>
      <c r="B302" s="329">
        <v>67269</v>
      </c>
      <c r="C302" s="326" t="s">
        <v>674</v>
      </c>
      <c r="D302" s="326" t="s">
        <v>1033</v>
      </c>
    </row>
    <row r="303" spans="1:4" ht="25.5">
      <c r="A303" s="324">
        <f>IF((SUM('Разделы 9, 10, 11, 12'!C28:C28)&gt;=SUM('Разделы 9, 10, 11, 12'!D28:D28)),"","Неверно!")</f>
      </c>
      <c r="B303" s="329">
        <v>67269</v>
      </c>
      <c r="C303" s="326" t="s">
        <v>673</v>
      </c>
      <c r="D303" s="326" t="s">
        <v>1033</v>
      </c>
    </row>
    <row r="304" spans="1:4" ht="25.5">
      <c r="A304" s="324">
        <f>IF((SUM('Разделы 9, 10, 11, 12'!C30:C30)&gt;=SUM('Разделы 9, 10, 11, 12'!D30:D30)),"","Неверно!")</f>
      </c>
      <c r="B304" s="329">
        <v>67269</v>
      </c>
      <c r="C304" s="326" t="s">
        <v>675</v>
      </c>
      <c r="D304" s="326" t="s">
        <v>1033</v>
      </c>
    </row>
    <row r="305" spans="1:4" ht="25.5">
      <c r="A305" s="324">
        <f>IF((SUM('Разделы 9, 10, 11, 12'!C27:C27)&gt;=SUM('Разделы 9, 10, 11, 12'!D27:D27)),"","Неверно!")</f>
      </c>
      <c r="B305" s="329">
        <v>67269</v>
      </c>
      <c r="C305" s="326" t="s">
        <v>676</v>
      </c>
      <c r="D305" s="326" t="s">
        <v>1033</v>
      </c>
    </row>
    <row r="306" spans="1:4" ht="25.5">
      <c r="A306" s="324">
        <f>IF((SUM('Разделы 9, 10, 11, 12'!C26:C26)&gt;=SUM('Разделы 9, 10, 11, 12'!D26:D26)),"","Неверно!")</f>
      </c>
      <c r="B306" s="329">
        <v>67269</v>
      </c>
      <c r="C306" s="326" t="s">
        <v>678</v>
      </c>
      <c r="D306" s="326" t="s">
        <v>1033</v>
      </c>
    </row>
    <row r="307" spans="1:4" ht="25.5">
      <c r="A307" s="324">
        <f>IF((SUM('Разделы 9, 10, 11, 12'!C29:C29)&gt;=SUM('Разделы 9, 10, 11, 12'!D29:D29)),"","Неверно!")</f>
      </c>
      <c r="B307" s="329">
        <v>67269</v>
      </c>
      <c r="C307" s="326" t="s">
        <v>677</v>
      </c>
      <c r="D307" s="326" t="s">
        <v>1033</v>
      </c>
    </row>
    <row r="308" spans="1:4" ht="25.5">
      <c r="A308" s="324">
        <f>IF((SUM('Разделы 6, 7, 8'!H15:H15)=SUM('Раздел 4'!G7:G7)),"","Неверно!")</f>
      </c>
      <c r="B308" s="329">
        <v>67279</v>
      </c>
      <c r="C308" s="326" t="s">
        <v>679</v>
      </c>
      <c r="D308" s="326" t="s">
        <v>1158</v>
      </c>
    </row>
    <row r="309" spans="1:4" ht="25.5">
      <c r="A309" s="324">
        <f>IF((SUM('Разделы 6, 7, 8'!G15:G15)=SUM('Раздел 4'!E7:E7)),"","Неверно!")</f>
      </c>
      <c r="B309" s="329">
        <v>67280</v>
      </c>
      <c r="C309" s="326" t="s">
        <v>680</v>
      </c>
      <c r="D309" s="326" t="s">
        <v>1159</v>
      </c>
    </row>
    <row r="310" spans="1:4" ht="25.5">
      <c r="A310" s="324">
        <f>IF((SUM('Разделы 6, 7, 8'!E15:E15)=SUM('Раздел 4'!D7:D7)),"","Неверно!")</f>
      </c>
      <c r="B310" s="329">
        <v>67281</v>
      </c>
      <c r="C310" s="326" t="s">
        <v>681</v>
      </c>
      <c r="D310" s="326" t="s">
        <v>1160</v>
      </c>
    </row>
    <row r="311" spans="1:4" ht="25.5">
      <c r="A311" s="324">
        <f>IF((SUM('Разделы 6, 7, 8'!H15:H15)=SUM('Разделы 6, 7, 8'!G16:G16)),"","Неверно!")</f>
      </c>
      <c r="B311" s="329">
        <v>67283</v>
      </c>
      <c r="C311" s="326" t="s">
        <v>682</v>
      </c>
      <c r="D311" s="326" t="s">
        <v>1161</v>
      </c>
    </row>
    <row r="312" spans="1:4" ht="25.5">
      <c r="A312" s="324">
        <f>IF((SUM('Разделы 6, 7, 8'!H15:H15)=SUM('Разделы 6, 7, 8'!H16:H16)),"","Неверно!")</f>
      </c>
      <c r="B312" s="329">
        <v>67284</v>
      </c>
      <c r="C312" s="326" t="s">
        <v>683</v>
      </c>
      <c r="D312" s="326" t="s">
        <v>1679</v>
      </c>
    </row>
    <row r="313" spans="1:4" ht="25.5">
      <c r="A313" s="324">
        <f>IF((SUM('Разделы 6, 7, 8'!G9:G9)&lt;=SUM('Разделы 6, 7, 8'!E9:E9)),"","Неверно!")</f>
      </c>
      <c r="B313" s="329">
        <v>67285</v>
      </c>
      <c r="C313" s="326" t="s">
        <v>684</v>
      </c>
      <c r="D313" s="326" t="s">
        <v>1680</v>
      </c>
    </row>
    <row r="314" spans="1:4" ht="25.5">
      <c r="A314" s="324">
        <f>IF((SUM('Разделы 6, 7, 8'!G15:G15)&lt;=SUM('Разделы 6, 7, 8'!E15:E15)),"","Неверно!")</f>
      </c>
      <c r="B314" s="329">
        <v>67285</v>
      </c>
      <c r="C314" s="326" t="s">
        <v>686</v>
      </c>
      <c r="D314" s="326" t="s">
        <v>1680</v>
      </c>
    </row>
    <row r="315" spans="1:4" ht="25.5">
      <c r="A315" s="324">
        <f>IF((SUM('Разделы 6, 7, 8'!G12:G12)&lt;=SUM('Разделы 6, 7, 8'!E12:E12)),"","Неверно!")</f>
      </c>
      <c r="B315" s="329">
        <v>67285</v>
      </c>
      <c r="C315" s="326" t="s">
        <v>685</v>
      </c>
      <c r="D315" s="326" t="s">
        <v>1680</v>
      </c>
    </row>
    <row r="316" spans="1:4" ht="25.5">
      <c r="A316" s="324">
        <f>IF((SUM('Разделы 6, 7, 8'!G8:G8)&lt;=SUM('Разделы 6, 7, 8'!E8:E8)),"","Неверно!")</f>
      </c>
      <c r="B316" s="329">
        <v>67285</v>
      </c>
      <c r="C316" s="326" t="s">
        <v>687</v>
      </c>
      <c r="D316" s="326" t="s">
        <v>1680</v>
      </c>
    </row>
    <row r="317" spans="1:4" ht="25.5">
      <c r="A317" s="324">
        <f>IF((SUM('Разделы 6, 7, 8'!G11:G11)&lt;=SUM('Разделы 6, 7, 8'!E11:E11)),"","Неверно!")</f>
      </c>
      <c r="B317" s="329">
        <v>67285</v>
      </c>
      <c r="C317" s="326" t="s">
        <v>688</v>
      </c>
      <c r="D317" s="326" t="s">
        <v>1680</v>
      </c>
    </row>
    <row r="318" spans="1:4" ht="25.5">
      <c r="A318" s="324">
        <f>IF((SUM('Разделы 6, 7, 8'!G14:G14)&lt;=SUM('Разделы 6, 7, 8'!E14:E14)),"","Неверно!")</f>
      </c>
      <c r="B318" s="329">
        <v>67285</v>
      </c>
      <c r="C318" s="326" t="s">
        <v>689</v>
      </c>
      <c r="D318" s="326" t="s">
        <v>1680</v>
      </c>
    </row>
    <row r="319" spans="1:4" ht="25.5">
      <c r="A319" s="324">
        <f>IF((SUM('Разделы 6, 7, 8'!G13:G13)&lt;=SUM('Разделы 6, 7, 8'!E13:E13)),"","Неверно!")</f>
      </c>
      <c r="B319" s="329">
        <v>67285</v>
      </c>
      <c r="C319" s="326" t="s">
        <v>692</v>
      </c>
      <c r="D319" s="326" t="s">
        <v>1680</v>
      </c>
    </row>
    <row r="320" spans="1:4" ht="25.5">
      <c r="A320" s="324">
        <f>IF((SUM('Разделы 6, 7, 8'!G10:G10)&lt;=SUM('Разделы 6, 7, 8'!E10:E10)),"","Неверно!")</f>
      </c>
      <c r="B320" s="329">
        <v>67285</v>
      </c>
      <c r="C320" s="326" t="s">
        <v>691</v>
      </c>
      <c r="D320" s="326" t="s">
        <v>1680</v>
      </c>
    </row>
    <row r="321" spans="1:4" ht="25.5">
      <c r="A321" s="324">
        <f>IF((SUM('Разделы 6, 7, 8'!G16:G16)&lt;=SUM('Разделы 6, 7, 8'!E16:E16)),"","Неверно!")</f>
      </c>
      <c r="B321" s="329">
        <v>67285</v>
      </c>
      <c r="C321" s="326" t="s">
        <v>690</v>
      </c>
      <c r="D321" s="326" t="s">
        <v>1680</v>
      </c>
    </row>
    <row r="322" spans="1:4" ht="38.25">
      <c r="A322" s="324">
        <f>IF((SUM('Разделы 6, 7, 8'!H8:H8)&lt;=SUM('Разделы 6, 7, 8'!G8:G8)),"","Неверно!")</f>
      </c>
      <c r="B322" s="329">
        <v>67286</v>
      </c>
      <c r="C322" s="326" t="s">
        <v>694</v>
      </c>
      <c r="D322" s="326" t="s">
        <v>1681</v>
      </c>
    </row>
    <row r="323" spans="1:4" ht="38.25">
      <c r="A323" s="324">
        <f>IF((SUM('Разделы 6, 7, 8'!H11:H11)&lt;=SUM('Разделы 6, 7, 8'!G11:G11)),"","Неверно!")</f>
      </c>
      <c r="B323" s="329">
        <v>67286</v>
      </c>
      <c r="C323" s="326" t="s">
        <v>696</v>
      </c>
      <c r="D323" s="326" t="s">
        <v>1681</v>
      </c>
    </row>
    <row r="324" spans="1:4" ht="38.25">
      <c r="A324" s="324">
        <f>IF((SUM('Разделы 6, 7, 8'!H16:H16)&lt;=SUM('Разделы 6, 7, 8'!G16:G16)),"","Неверно!")</f>
      </c>
      <c r="B324" s="329">
        <v>67286</v>
      </c>
      <c r="C324" s="326" t="s">
        <v>693</v>
      </c>
      <c r="D324" s="326" t="s">
        <v>1681</v>
      </c>
    </row>
    <row r="325" spans="1:4" ht="38.25">
      <c r="A325" s="324">
        <f>IF((SUM('Разделы 6, 7, 8'!H14:H14)&lt;=SUM('Разделы 6, 7, 8'!G14:G14)),"","Неверно!")</f>
      </c>
      <c r="B325" s="329">
        <v>67286</v>
      </c>
      <c r="C325" s="326" t="s">
        <v>695</v>
      </c>
      <c r="D325" s="326" t="s">
        <v>1681</v>
      </c>
    </row>
    <row r="326" spans="1:4" ht="38.25">
      <c r="A326" s="324">
        <f>IF((SUM('Разделы 6, 7, 8'!H10:H10)&lt;=SUM('Разделы 6, 7, 8'!G10:G10)),"","Неверно!")</f>
      </c>
      <c r="B326" s="329">
        <v>67286</v>
      </c>
      <c r="C326" s="326" t="s">
        <v>698</v>
      </c>
      <c r="D326" s="326" t="s">
        <v>1681</v>
      </c>
    </row>
    <row r="327" spans="1:4" ht="38.25">
      <c r="A327" s="324">
        <f>IF((SUM('Разделы 6, 7, 8'!H13:H13)&lt;=SUM('Разделы 6, 7, 8'!G13:G13)),"","Неверно!")</f>
      </c>
      <c r="B327" s="329">
        <v>67286</v>
      </c>
      <c r="C327" s="326" t="s">
        <v>697</v>
      </c>
      <c r="D327" s="326" t="s">
        <v>1681</v>
      </c>
    </row>
    <row r="328" spans="1:4" ht="38.25">
      <c r="A328" s="324">
        <f>IF((SUM('Разделы 6, 7, 8'!H15:H15)&lt;=SUM('Разделы 6, 7, 8'!G15:G15)),"","Неверно!")</f>
      </c>
      <c r="B328" s="329">
        <v>67286</v>
      </c>
      <c r="C328" s="326" t="s">
        <v>701</v>
      </c>
      <c r="D328" s="326" t="s">
        <v>1681</v>
      </c>
    </row>
    <row r="329" spans="1:4" ht="38.25">
      <c r="A329" s="324">
        <f>IF((SUM('Разделы 6, 7, 8'!H9:H9)&lt;=SUM('Разделы 6, 7, 8'!G9:G9)),"","Неверно!")</f>
      </c>
      <c r="B329" s="329">
        <v>67286</v>
      </c>
      <c r="C329" s="326" t="s">
        <v>700</v>
      </c>
      <c r="D329" s="326" t="s">
        <v>1681</v>
      </c>
    </row>
    <row r="330" spans="1:4" ht="38.25">
      <c r="A330" s="324">
        <f>IF((SUM('Разделы 6, 7, 8'!H12:H12)&lt;=SUM('Разделы 6, 7, 8'!G12:G12)),"","Неверно!")</f>
      </c>
      <c r="B330" s="329">
        <v>67286</v>
      </c>
      <c r="C330" s="326" t="s">
        <v>699</v>
      </c>
      <c r="D330" s="326" t="s">
        <v>1681</v>
      </c>
    </row>
    <row r="331" spans="1:4" ht="25.5">
      <c r="A331" s="324">
        <f>IF((SUM('Разделы 6, 7, 8'!F15:F15)&lt;=SUM('Разделы 6, 7, 8'!E15:E15)),"","Неверно!")</f>
      </c>
      <c r="B331" s="329">
        <v>67287</v>
      </c>
      <c r="C331" s="326" t="s">
        <v>702</v>
      </c>
      <c r="D331" s="326" t="s">
        <v>1682</v>
      </c>
    </row>
    <row r="332" spans="1:4" ht="25.5">
      <c r="A332" s="324">
        <f>IF((SUM('Разделы 6, 7, 8'!F16:F16)&lt;=SUM('Разделы 6, 7, 8'!E16:E16)),"","Неверно!")</f>
      </c>
      <c r="B332" s="329">
        <v>67287</v>
      </c>
      <c r="C332" s="326" t="s">
        <v>704</v>
      </c>
      <c r="D332" s="326" t="s">
        <v>1682</v>
      </c>
    </row>
    <row r="333" spans="1:4" ht="25.5">
      <c r="A333" s="324">
        <f>IF((SUM('Разделы 6, 7, 8'!F10:F10)&lt;=SUM('Разделы 6, 7, 8'!E10:E10)),"","Неверно!")</f>
      </c>
      <c r="B333" s="329">
        <v>67287</v>
      </c>
      <c r="C333" s="326" t="s">
        <v>705</v>
      </c>
      <c r="D333" s="326" t="s">
        <v>1682</v>
      </c>
    </row>
    <row r="334" spans="1:4" ht="25.5">
      <c r="A334" s="324">
        <f>IF((SUM('Разделы 6, 7, 8'!F13:F13)&lt;=SUM('Разделы 6, 7, 8'!E13:E13)),"","Неверно!")</f>
      </c>
      <c r="B334" s="329">
        <v>67287</v>
      </c>
      <c r="C334" s="326" t="s">
        <v>703</v>
      </c>
      <c r="D334" s="326" t="s">
        <v>1682</v>
      </c>
    </row>
    <row r="335" spans="1:4" ht="25.5">
      <c r="A335" s="324">
        <f>IF((SUM('Разделы 6, 7, 8'!F9:F9)&lt;=SUM('Разделы 6, 7, 8'!E9:E9)),"","Неверно!")</f>
      </c>
      <c r="B335" s="329">
        <v>67287</v>
      </c>
      <c r="C335" s="326" t="s">
        <v>159</v>
      </c>
      <c r="D335" s="326" t="s">
        <v>1682</v>
      </c>
    </row>
    <row r="336" spans="1:4" ht="25.5">
      <c r="A336" s="324">
        <f>IF((SUM('Разделы 6, 7, 8'!F12:F12)&lt;=SUM('Разделы 6, 7, 8'!E12:E12)),"","Неверно!")</f>
      </c>
      <c r="B336" s="329">
        <v>67287</v>
      </c>
      <c r="C336" s="326" t="s">
        <v>158</v>
      </c>
      <c r="D336" s="326" t="s">
        <v>1682</v>
      </c>
    </row>
    <row r="337" spans="1:4" ht="25.5">
      <c r="A337" s="324">
        <f>IF((SUM('Разделы 6, 7, 8'!F11:F11)&lt;=SUM('Разделы 6, 7, 8'!E11:E11)),"","Неверно!")</f>
      </c>
      <c r="B337" s="329">
        <v>67287</v>
      </c>
      <c r="C337" s="326" t="s">
        <v>162</v>
      </c>
      <c r="D337" s="326" t="s">
        <v>1682</v>
      </c>
    </row>
    <row r="338" spans="1:4" ht="25.5">
      <c r="A338" s="324">
        <f>IF((SUM('Разделы 6, 7, 8'!F8:F8)&lt;=SUM('Разделы 6, 7, 8'!E8:E8)),"","Неверно!")</f>
      </c>
      <c r="B338" s="329">
        <v>67287</v>
      </c>
      <c r="C338" s="326" t="s">
        <v>160</v>
      </c>
      <c r="D338" s="326" t="s">
        <v>1682</v>
      </c>
    </row>
    <row r="339" spans="1:4" ht="25.5">
      <c r="A339" s="324">
        <f>IF((SUM('Разделы 6, 7, 8'!F14:F14)&lt;=SUM('Разделы 6, 7, 8'!E14:E14)),"","Неверно!")</f>
      </c>
      <c r="B339" s="329">
        <v>67287</v>
      </c>
      <c r="C339" s="326" t="s">
        <v>161</v>
      </c>
      <c r="D339" s="326" t="s">
        <v>1682</v>
      </c>
    </row>
    <row r="340" spans="1:4" ht="25.5">
      <c r="A340" s="324">
        <f>IF((SUM('Разделы 6, 7, 8'!C14:D14)=SUM('Разделы 6, 7, 8'!E14:E14)+SUM('Разделы 6, 7, 8'!I14:I14)),"","Неверно!")</f>
      </c>
      <c r="B340" s="329">
        <v>67288</v>
      </c>
      <c r="C340" s="326" t="s">
        <v>164</v>
      </c>
      <c r="D340" s="326" t="s">
        <v>1683</v>
      </c>
    </row>
    <row r="341" spans="1:4" ht="25.5">
      <c r="A341" s="324">
        <f>IF((SUM('Разделы 6, 7, 8'!C15:D15)=SUM('Разделы 6, 7, 8'!E15:E15)+SUM('Разделы 6, 7, 8'!I15:I15)),"","Неверно!")</f>
      </c>
      <c r="B341" s="329">
        <v>67288</v>
      </c>
      <c r="C341" s="326" t="s">
        <v>167</v>
      </c>
      <c r="D341" s="326" t="s">
        <v>1683</v>
      </c>
    </row>
    <row r="342" spans="1:4" ht="25.5">
      <c r="A342" s="324">
        <f>IF((SUM('Разделы 6, 7, 8'!C9:D9)=SUM('Разделы 6, 7, 8'!E9:E9)+SUM('Разделы 6, 7, 8'!I9:I9)),"","Неверно!")</f>
      </c>
      <c r="B342" s="329">
        <v>67288</v>
      </c>
      <c r="C342" s="326" t="s">
        <v>165</v>
      </c>
      <c r="D342" s="326" t="s">
        <v>1683</v>
      </c>
    </row>
    <row r="343" spans="1:4" ht="25.5">
      <c r="A343" s="324">
        <f>IF((SUM('Разделы 6, 7, 8'!C12:D12)=SUM('Разделы 6, 7, 8'!E12:E12)+SUM('Разделы 6, 7, 8'!I12:I12)),"","Неверно!")</f>
      </c>
      <c r="B343" s="329">
        <v>67288</v>
      </c>
      <c r="C343" s="326" t="s">
        <v>166</v>
      </c>
      <c r="D343" s="326" t="s">
        <v>1683</v>
      </c>
    </row>
    <row r="344" spans="1:4" ht="25.5">
      <c r="A344" s="324">
        <f>IF((SUM('Разделы 6, 7, 8'!C8:D8)=SUM('Разделы 6, 7, 8'!E8:E8)+SUM('Разделы 6, 7, 8'!I8:I8)),"","Неверно!")</f>
      </c>
      <c r="B344" s="329">
        <v>67288</v>
      </c>
      <c r="C344" s="326" t="s">
        <v>163</v>
      </c>
      <c r="D344" s="326" t="s">
        <v>1683</v>
      </c>
    </row>
    <row r="345" spans="1:4" ht="25.5">
      <c r="A345" s="324">
        <f>IF((SUM('Разделы 6, 7, 8'!C11:D11)=SUM('Разделы 6, 7, 8'!E11:E11)+SUM('Разделы 6, 7, 8'!I11:I11)),"","Неверно!")</f>
      </c>
      <c r="B345" s="329">
        <v>67288</v>
      </c>
      <c r="C345" s="326" t="s">
        <v>168</v>
      </c>
      <c r="D345" s="326" t="s">
        <v>1683</v>
      </c>
    </row>
    <row r="346" spans="1:4" ht="25.5">
      <c r="A346" s="324">
        <f>IF((SUM('Разделы 6, 7, 8'!C10:D10)=SUM('Разделы 6, 7, 8'!E10:E10)+SUM('Разделы 6, 7, 8'!I10:I10)),"","Неверно!")</f>
      </c>
      <c r="B346" s="329">
        <v>67288</v>
      </c>
      <c r="C346" s="326" t="s">
        <v>170</v>
      </c>
      <c r="D346" s="326" t="s">
        <v>1683</v>
      </c>
    </row>
    <row r="347" spans="1:4" ht="25.5">
      <c r="A347" s="324">
        <f>IF((SUM('Разделы 6, 7, 8'!C16:D16)=SUM('Разделы 6, 7, 8'!E16:E16)+SUM('Разделы 6, 7, 8'!I16:I16)),"","Неверно!")</f>
      </c>
      <c r="B347" s="329">
        <v>67288</v>
      </c>
      <c r="C347" s="326" t="s">
        <v>169</v>
      </c>
      <c r="D347" s="326" t="s">
        <v>1683</v>
      </c>
    </row>
    <row r="348" spans="1:4" ht="25.5">
      <c r="A348" s="324">
        <f>IF((SUM('Разделы 6, 7, 8'!C13:D13)=SUM('Разделы 6, 7, 8'!E13:E13)+SUM('Разделы 6, 7, 8'!I13:I13)),"","Неверно!")</f>
      </c>
      <c r="B348" s="329">
        <v>67288</v>
      </c>
      <c r="C348" s="326" t="s">
        <v>171</v>
      </c>
      <c r="D348" s="326" t="s">
        <v>1683</v>
      </c>
    </row>
    <row r="349" spans="1:4" ht="25.5">
      <c r="A349" s="324">
        <f>IF((SUM('Разделы 6, 7, 8'!I8:I14)=SUM('Разделы 6, 7, 8'!I15:I15)),"","Неверно!")</f>
      </c>
      <c r="B349" s="329">
        <v>67289</v>
      </c>
      <c r="C349" s="326" t="s">
        <v>279</v>
      </c>
      <c r="D349" s="326" t="s">
        <v>1684</v>
      </c>
    </row>
    <row r="350" spans="1:4" ht="25.5">
      <c r="A350" s="324">
        <f>IF((SUM('Разделы 6, 7, 8'!F8:F14)=SUM('Разделы 6, 7, 8'!F15:F15)),"","Неверно!")</f>
      </c>
      <c r="B350" s="329">
        <v>67289</v>
      </c>
      <c r="C350" s="326" t="s">
        <v>1347</v>
      </c>
      <c r="D350" s="326" t="s">
        <v>1684</v>
      </c>
    </row>
    <row r="351" spans="1:4" ht="25.5">
      <c r="A351" s="324">
        <f>IF((SUM('Разделы 6, 7, 8'!G8:G14)=SUM('Разделы 6, 7, 8'!G15:G15)),"","Неверно!")</f>
      </c>
      <c r="B351" s="329">
        <v>67289</v>
      </c>
      <c r="C351" s="326" t="s">
        <v>1346</v>
      </c>
      <c r="D351" s="326" t="s">
        <v>1684</v>
      </c>
    </row>
    <row r="352" spans="1:4" ht="25.5">
      <c r="A352" s="324">
        <f>IF((SUM('Разделы 6, 7, 8'!D8:D14)=SUM('Разделы 6, 7, 8'!D15:D15)),"","Неверно!")</f>
      </c>
      <c r="B352" s="329">
        <v>67289</v>
      </c>
      <c r="C352" s="326" t="s">
        <v>1345</v>
      </c>
      <c r="D352" s="326" t="s">
        <v>1684</v>
      </c>
    </row>
    <row r="353" spans="1:4" ht="25.5">
      <c r="A353" s="324">
        <f>IF((SUM('Разделы 6, 7, 8'!C8:C14)=SUM('Разделы 6, 7, 8'!C15:C15)),"","Неверно!")</f>
      </c>
      <c r="B353" s="329">
        <v>67289</v>
      </c>
      <c r="C353" s="326" t="s">
        <v>1348</v>
      </c>
      <c r="D353" s="326" t="s">
        <v>1684</v>
      </c>
    </row>
    <row r="354" spans="1:4" ht="25.5">
      <c r="A354" s="324">
        <f>IF((SUM('Разделы 6, 7, 8'!E8:E14)=SUM('Разделы 6, 7, 8'!E15:E15)),"","Неверно!")</f>
      </c>
      <c r="B354" s="329">
        <v>67289</v>
      </c>
      <c r="C354" s="326" t="s">
        <v>280</v>
      </c>
      <c r="D354" s="326" t="s">
        <v>1684</v>
      </c>
    </row>
    <row r="355" spans="1:4" ht="25.5">
      <c r="A355" s="324">
        <f>IF((SUM('Разделы 6, 7, 8'!H8:H14)=SUM('Разделы 6, 7, 8'!H15:H15)),"","Неверно!")</f>
      </c>
      <c r="B355" s="329">
        <v>67289</v>
      </c>
      <c r="C355" s="326" t="s">
        <v>281</v>
      </c>
      <c r="D355" s="326" t="s">
        <v>1684</v>
      </c>
    </row>
    <row r="356" spans="1:4" ht="25.5">
      <c r="A356" s="324">
        <f>IF((SUM('Разделы 2, 3, 5'!K36:K36)&lt;=SUM('Разделы 2, 3, 5'!K35:K35)),"","Неверно!")</f>
      </c>
      <c r="B356" s="329">
        <v>67296</v>
      </c>
      <c r="C356" s="326" t="s">
        <v>172</v>
      </c>
      <c r="D356" s="326" t="s">
        <v>1149</v>
      </c>
    </row>
    <row r="357" spans="1:4" ht="25.5">
      <c r="A357" s="324">
        <f>IF((SUM('Разделы 2, 3, 5'!L36:L36)&lt;=SUM('Разделы 2, 3, 5'!L35:L35)),"","Неверно!")</f>
      </c>
      <c r="B357" s="329">
        <v>67296</v>
      </c>
      <c r="C357" s="326" t="s">
        <v>173</v>
      </c>
      <c r="D357" s="326" t="s">
        <v>1149</v>
      </c>
    </row>
    <row r="358" spans="1:4" ht="25.5">
      <c r="A358" s="324">
        <f>IF((SUM('Раздел 1'!X18:X18)&lt;=SUM('Раздел 1'!H18:I18)),"","Неверно!")</f>
      </c>
      <c r="B358" s="329">
        <v>67297</v>
      </c>
      <c r="C358" s="326" t="s">
        <v>174</v>
      </c>
      <c r="D358" s="326" t="s">
        <v>1150</v>
      </c>
    </row>
    <row r="359" spans="1:4" ht="25.5">
      <c r="A359" s="324">
        <f>IF((SUM('Раздел 1'!X12:X12)&lt;=SUM('Раздел 1'!H12:I12)),"","Неверно!")</f>
      </c>
      <c r="B359" s="329">
        <v>67297</v>
      </c>
      <c r="C359" s="326" t="s">
        <v>175</v>
      </c>
      <c r="D359" s="326" t="s">
        <v>1150</v>
      </c>
    </row>
    <row r="360" spans="1:4" ht="25.5">
      <c r="A360" s="324">
        <f>IF((SUM('Раздел 1'!X35:X35)&lt;=SUM('Раздел 1'!H35:I35)),"","Неверно!")</f>
      </c>
      <c r="B360" s="329">
        <v>67297</v>
      </c>
      <c r="C360" s="326" t="s">
        <v>183</v>
      </c>
      <c r="D360" s="326" t="s">
        <v>1150</v>
      </c>
    </row>
    <row r="361" spans="1:4" ht="25.5">
      <c r="A361" s="324">
        <f>IF((SUM('Раздел 1'!X55:X55)&lt;=SUM('Раздел 1'!H55:I55)),"","Неверно!")</f>
      </c>
      <c r="B361" s="329">
        <v>67297</v>
      </c>
      <c r="C361" s="326" t="s">
        <v>258</v>
      </c>
      <c r="D361" s="326" t="s">
        <v>1150</v>
      </c>
    </row>
    <row r="362" spans="1:4" ht="25.5">
      <c r="A362" s="324">
        <f>IF((SUM('Раздел 1'!X52:X52)&lt;=SUM('Раздел 1'!H52:I52)),"","Неверно!")</f>
      </c>
      <c r="B362" s="329">
        <v>67297</v>
      </c>
      <c r="C362" s="326" t="s">
        <v>184</v>
      </c>
      <c r="D362" s="326" t="s">
        <v>1150</v>
      </c>
    </row>
    <row r="363" spans="1:4" ht="25.5">
      <c r="A363" s="324">
        <f>IF((SUM('Раздел 1'!X49:X49)&lt;=SUM('Раздел 1'!H49:I49)),"","Неверно!")</f>
      </c>
      <c r="B363" s="329">
        <v>67297</v>
      </c>
      <c r="C363" s="326" t="s">
        <v>177</v>
      </c>
      <c r="D363" s="326" t="s">
        <v>1150</v>
      </c>
    </row>
    <row r="364" spans="1:4" ht="25.5">
      <c r="A364" s="324">
        <f>IF((SUM('Раздел 1'!X26:X26)&lt;=SUM('Раздел 1'!H26:I26)),"","Неверно!")</f>
      </c>
      <c r="B364" s="329">
        <v>67297</v>
      </c>
      <c r="C364" s="326" t="s">
        <v>178</v>
      </c>
      <c r="D364" s="326" t="s">
        <v>1150</v>
      </c>
    </row>
    <row r="365" spans="1:4" ht="25.5">
      <c r="A365" s="324">
        <f>IF((SUM('Раздел 1'!X32:X32)&lt;=SUM('Раздел 1'!H32:I32)),"","Неверно!")</f>
      </c>
      <c r="B365" s="329">
        <v>67297</v>
      </c>
      <c r="C365" s="326" t="s">
        <v>176</v>
      </c>
      <c r="D365" s="326" t="s">
        <v>1150</v>
      </c>
    </row>
    <row r="366" spans="1:4" ht="25.5">
      <c r="A366" s="324">
        <f>IF((SUM('Раздел 1'!X38:X38)&lt;=SUM('Раздел 1'!H38:I38)),"","Неверно!")</f>
      </c>
      <c r="B366" s="329">
        <v>67297</v>
      </c>
      <c r="C366" s="326" t="s">
        <v>180</v>
      </c>
      <c r="D366" s="326" t="s">
        <v>1150</v>
      </c>
    </row>
    <row r="367" spans="1:4" ht="25.5">
      <c r="A367" s="324">
        <f>IF((SUM('Раздел 1'!X15:X15)&lt;=SUM('Раздел 1'!H15:I15)),"","Неверно!")</f>
      </c>
      <c r="B367" s="329">
        <v>67297</v>
      </c>
      <c r="C367" s="326" t="s">
        <v>179</v>
      </c>
      <c r="D367" s="326" t="s">
        <v>1150</v>
      </c>
    </row>
    <row r="368" spans="1:4" ht="25.5">
      <c r="A368" s="324">
        <f>IF((SUM('Раздел 1'!X11:X11)&lt;=SUM('Раздел 1'!H11:I11)),"","Неверно!")</f>
      </c>
      <c r="B368" s="329">
        <v>67297</v>
      </c>
      <c r="C368" s="326" t="s">
        <v>744</v>
      </c>
      <c r="D368" s="326" t="s">
        <v>1150</v>
      </c>
    </row>
    <row r="369" spans="1:4" ht="25.5">
      <c r="A369" s="324">
        <f>IF((SUM('Раздел 1'!X23:X23)&lt;=SUM('Раздел 1'!H23:I23)),"","Неверно!")</f>
      </c>
      <c r="B369" s="329">
        <v>67297</v>
      </c>
      <c r="C369" s="326" t="s">
        <v>749</v>
      </c>
      <c r="D369" s="326" t="s">
        <v>1150</v>
      </c>
    </row>
    <row r="370" spans="1:4" ht="25.5">
      <c r="A370" s="324">
        <f>IF((SUM('Раздел 1'!X31:X31)&lt;=SUM('Раздел 1'!H31:I31)),"","Неверно!")</f>
      </c>
      <c r="B370" s="329">
        <v>67297</v>
      </c>
      <c r="C370" s="326" t="s">
        <v>741</v>
      </c>
      <c r="D370" s="326" t="s">
        <v>1150</v>
      </c>
    </row>
    <row r="371" spans="1:4" ht="25.5">
      <c r="A371" s="324">
        <f>IF((SUM('Раздел 1'!X37:X37)&lt;=SUM('Раздел 1'!H37:I37)),"","Неверно!")</f>
      </c>
      <c r="B371" s="329">
        <v>67297</v>
      </c>
      <c r="C371" s="326" t="s">
        <v>747</v>
      </c>
      <c r="D371" s="326" t="s">
        <v>1150</v>
      </c>
    </row>
    <row r="372" spans="1:4" ht="25.5">
      <c r="A372" s="324">
        <f>IF((SUM('Раздел 1'!X14:X14)&lt;=SUM('Раздел 1'!H14:I14)),"","Неверно!")</f>
      </c>
      <c r="B372" s="329">
        <v>67297</v>
      </c>
      <c r="C372" s="326" t="s">
        <v>748</v>
      </c>
      <c r="D372" s="326" t="s">
        <v>1150</v>
      </c>
    </row>
    <row r="373" spans="1:4" ht="25.5">
      <c r="A373" s="324">
        <f>IF((SUM('Раздел 1'!X34:X34)&lt;=SUM('Раздел 1'!H34:I34)),"","Неверно!")</f>
      </c>
      <c r="B373" s="329">
        <v>67297</v>
      </c>
      <c r="C373" s="326" t="s">
        <v>743</v>
      </c>
      <c r="D373" s="326" t="s">
        <v>1150</v>
      </c>
    </row>
    <row r="374" spans="1:4" ht="25.5">
      <c r="A374" s="324">
        <f>IF((SUM('Раздел 1'!X51:X51)&lt;=SUM('Раздел 1'!H51:I51)),"","Неверно!")</f>
      </c>
      <c r="B374" s="329">
        <v>67297</v>
      </c>
      <c r="C374" s="326" t="s">
        <v>742</v>
      </c>
      <c r="D374" s="326" t="s">
        <v>1150</v>
      </c>
    </row>
    <row r="375" spans="1:4" ht="25.5">
      <c r="A375" s="324">
        <f>IF((SUM('Раздел 1'!X43:X43)&lt;=SUM('Раздел 1'!H43:I43)),"","Неверно!")</f>
      </c>
      <c r="B375" s="329">
        <v>67297</v>
      </c>
      <c r="C375" s="326" t="s">
        <v>746</v>
      </c>
      <c r="D375" s="326" t="s">
        <v>1150</v>
      </c>
    </row>
    <row r="376" spans="1:4" ht="25.5">
      <c r="A376" s="324">
        <f>IF((SUM('Раздел 1'!X20:X20)&lt;=SUM('Раздел 1'!H20:I20)),"","Неверно!")</f>
      </c>
      <c r="B376" s="329">
        <v>67297</v>
      </c>
      <c r="C376" s="326" t="s">
        <v>745</v>
      </c>
      <c r="D376" s="326" t="s">
        <v>1150</v>
      </c>
    </row>
    <row r="377" spans="1:4" ht="25.5">
      <c r="A377" s="324">
        <f>IF((SUM('Раздел 1'!X46:X46)&lt;=SUM('Раздел 1'!H46:I46)),"","Неверно!")</f>
      </c>
      <c r="B377" s="329">
        <v>67297</v>
      </c>
      <c r="C377" s="326" t="s">
        <v>182</v>
      </c>
      <c r="D377" s="326" t="s">
        <v>1150</v>
      </c>
    </row>
    <row r="378" spans="1:4" ht="25.5">
      <c r="A378" s="324">
        <f>IF((SUM('Раздел 1'!X29:X29)&lt;=SUM('Раздел 1'!H29:I29)),"","Неверно!")</f>
      </c>
      <c r="B378" s="329">
        <v>67297</v>
      </c>
      <c r="C378" s="326" t="s">
        <v>181</v>
      </c>
      <c r="D378" s="326" t="s">
        <v>1150</v>
      </c>
    </row>
    <row r="379" spans="1:4" ht="25.5">
      <c r="A379" s="324">
        <f>IF((SUM('Раздел 1'!X17:X17)&lt;=SUM('Раздел 1'!H17:I17)),"","Неверно!")</f>
      </c>
      <c r="B379" s="329">
        <v>67297</v>
      </c>
      <c r="C379" s="326" t="s">
        <v>185</v>
      </c>
      <c r="D379" s="326" t="s">
        <v>1150</v>
      </c>
    </row>
    <row r="380" spans="1:4" ht="25.5">
      <c r="A380" s="324">
        <f>IF((SUM('Раздел 1'!X40:X40)&lt;=SUM('Раздел 1'!H40:I40)),"","Неверно!")</f>
      </c>
      <c r="B380" s="329">
        <v>67297</v>
      </c>
      <c r="C380" s="326" t="s">
        <v>186</v>
      </c>
      <c r="D380" s="326" t="s">
        <v>1150</v>
      </c>
    </row>
    <row r="381" spans="1:4" ht="25.5">
      <c r="A381" s="324">
        <f>IF((SUM('Раздел 1'!X39:X39)&lt;=SUM('Раздел 1'!H39:I39)),"","Неверно!")</f>
      </c>
      <c r="B381" s="329">
        <v>67297</v>
      </c>
      <c r="C381" s="326" t="s">
        <v>755</v>
      </c>
      <c r="D381" s="326" t="s">
        <v>1150</v>
      </c>
    </row>
    <row r="382" spans="1:4" ht="25.5">
      <c r="A382" s="324">
        <f>IF((SUM('Раздел 1'!X56:X56)&lt;=SUM('Раздел 1'!H56:I56)),"","Неверно!")</f>
      </c>
      <c r="B382" s="329">
        <v>67297</v>
      </c>
      <c r="C382" s="326" t="s">
        <v>753</v>
      </c>
      <c r="D382" s="326" t="s">
        <v>1150</v>
      </c>
    </row>
    <row r="383" spans="1:4" ht="25.5">
      <c r="A383" s="324">
        <f>IF((SUM('Раздел 1'!X16:X16)&lt;=SUM('Раздел 1'!H16:I16)),"","Неверно!")</f>
      </c>
      <c r="B383" s="329">
        <v>67297</v>
      </c>
      <c r="C383" s="326" t="s">
        <v>756</v>
      </c>
      <c r="D383" s="326" t="s">
        <v>1150</v>
      </c>
    </row>
    <row r="384" spans="1:4" ht="25.5">
      <c r="A384" s="324">
        <f>IF((SUM('Раздел 1'!X22:X22)&lt;=SUM('Раздел 1'!H22:I22)),"","Неверно!")</f>
      </c>
      <c r="B384" s="329">
        <v>67297</v>
      </c>
      <c r="C384" s="326" t="s">
        <v>761</v>
      </c>
      <c r="D384" s="326" t="s">
        <v>1150</v>
      </c>
    </row>
    <row r="385" spans="1:4" ht="25.5">
      <c r="A385" s="324">
        <f>IF((SUM('Раздел 1'!X42:X42)&lt;=SUM('Раздел 1'!H42:I42)),"","Неверно!")</f>
      </c>
      <c r="B385" s="329">
        <v>67297</v>
      </c>
      <c r="C385" s="326" t="s">
        <v>757</v>
      </c>
      <c r="D385" s="326" t="s">
        <v>1150</v>
      </c>
    </row>
    <row r="386" spans="1:4" ht="25.5">
      <c r="A386" s="324">
        <f>IF((SUM('Раздел 1'!X19:X19)&lt;=SUM('Раздел 1'!H19:I19)),"","Неверно!")</f>
      </c>
      <c r="B386" s="329">
        <v>67297</v>
      </c>
      <c r="C386" s="326" t="s">
        <v>751</v>
      </c>
      <c r="D386" s="326" t="s">
        <v>1150</v>
      </c>
    </row>
    <row r="387" spans="1:4" ht="25.5">
      <c r="A387" s="324">
        <f>IF((SUM('Раздел 1'!X36:X36)&lt;=SUM('Раздел 1'!H36:I36)),"","Неверно!")</f>
      </c>
      <c r="B387" s="329">
        <v>67297</v>
      </c>
      <c r="C387" s="326" t="s">
        <v>760</v>
      </c>
      <c r="D387" s="326" t="s">
        <v>1150</v>
      </c>
    </row>
    <row r="388" spans="1:4" ht="25.5">
      <c r="A388" s="324">
        <f>IF((SUM('Раздел 1'!X28:X28)&lt;=SUM('Раздел 1'!H28:I28)),"","Неверно!")</f>
      </c>
      <c r="B388" s="329">
        <v>67297</v>
      </c>
      <c r="C388" s="326" t="s">
        <v>758</v>
      </c>
      <c r="D388" s="326" t="s">
        <v>1150</v>
      </c>
    </row>
    <row r="389" spans="1:4" ht="25.5">
      <c r="A389" s="324">
        <f>IF((SUM('Раздел 1'!X45:X45)&lt;=SUM('Раздел 1'!H45:I45)),"","Неверно!")</f>
      </c>
      <c r="B389" s="329">
        <v>67297</v>
      </c>
      <c r="C389" s="326" t="s">
        <v>759</v>
      </c>
      <c r="D389" s="326" t="s">
        <v>1150</v>
      </c>
    </row>
    <row r="390" spans="1:4" ht="25.5">
      <c r="A390" s="324">
        <f>IF((SUM('Раздел 1'!X54:X54)&lt;=SUM('Раздел 1'!H54:I54)),"","Неверно!")</f>
      </c>
      <c r="B390" s="329">
        <v>67297</v>
      </c>
      <c r="C390" s="326" t="s">
        <v>750</v>
      </c>
      <c r="D390" s="326" t="s">
        <v>1150</v>
      </c>
    </row>
    <row r="391" spans="1:4" ht="25.5">
      <c r="A391" s="324">
        <f>IF((SUM('Раздел 1'!X48:X48)&lt;=SUM('Раздел 1'!H48:I48)),"","Неверно!")</f>
      </c>
      <c r="B391" s="329">
        <v>67297</v>
      </c>
      <c r="C391" s="326" t="s">
        <v>754</v>
      </c>
      <c r="D391" s="326" t="s">
        <v>1150</v>
      </c>
    </row>
    <row r="392" spans="1:4" ht="25.5">
      <c r="A392" s="324">
        <f>IF((SUM('Раздел 1'!X25:X25)&lt;=SUM('Раздел 1'!H25:I25)),"","Неверно!")</f>
      </c>
      <c r="B392" s="329">
        <v>67297</v>
      </c>
      <c r="C392" s="326" t="s">
        <v>752</v>
      </c>
      <c r="D392" s="326" t="s">
        <v>1150</v>
      </c>
    </row>
    <row r="393" spans="1:4" ht="25.5">
      <c r="A393" s="324">
        <f>IF((SUM('Раздел 1'!X21:X21)&lt;=SUM('Раздел 1'!H21:I21)),"","Неверно!")</f>
      </c>
      <c r="B393" s="329">
        <v>67297</v>
      </c>
      <c r="C393" s="326" t="s">
        <v>763</v>
      </c>
      <c r="D393" s="326" t="s">
        <v>1150</v>
      </c>
    </row>
    <row r="394" spans="1:4" ht="25.5">
      <c r="A394" s="324">
        <f>IF((SUM('Раздел 1'!X44:X44)&lt;=SUM('Раздел 1'!H44:I44)),"","Неверно!")</f>
      </c>
      <c r="B394" s="329">
        <v>67297</v>
      </c>
      <c r="C394" s="326" t="s">
        <v>765</v>
      </c>
      <c r="D394" s="326" t="s">
        <v>1150</v>
      </c>
    </row>
    <row r="395" spans="1:4" ht="25.5">
      <c r="A395" s="324">
        <f>IF((SUM('Раздел 1'!X47:X47)&lt;=SUM('Раздел 1'!H47:I47)),"","Неверно!")</f>
      </c>
      <c r="B395" s="329">
        <v>67297</v>
      </c>
      <c r="C395" s="326" t="s">
        <v>252</v>
      </c>
      <c r="D395" s="326" t="s">
        <v>1150</v>
      </c>
    </row>
    <row r="396" spans="1:4" ht="25.5">
      <c r="A396" s="324">
        <f>IF((SUM('Раздел 1'!X24:X24)&lt;=SUM('Раздел 1'!H24:I24)),"","Неверно!")</f>
      </c>
      <c r="B396" s="329">
        <v>67297</v>
      </c>
      <c r="C396" s="326" t="s">
        <v>251</v>
      </c>
      <c r="D396" s="326" t="s">
        <v>1150</v>
      </c>
    </row>
    <row r="397" spans="1:4" ht="25.5">
      <c r="A397" s="324">
        <f>IF((SUM('Раздел 1'!X41:X41)&lt;=SUM('Раздел 1'!H41:I41)),"","Неверно!")</f>
      </c>
      <c r="B397" s="329">
        <v>67297</v>
      </c>
      <c r="C397" s="326" t="s">
        <v>256</v>
      </c>
      <c r="D397" s="326" t="s">
        <v>1150</v>
      </c>
    </row>
    <row r="398" spans="1:4" ht="25.5">
      <c r="A398" s="324">
        <f>IF((SUM('Раздел 1'!X27:X27)&lt;=SUM('Раздел 1'!H27:I27)),"","Неверно!")</f>
      </c>
      <c r="B398" s="329">
        <v>67297</v>
      </c>
      <c r="C398" s="326" t="s">
        <v>255</v>
      </c>
      <c r="D398" s="326" t="s">
        <v>1150</v>
      </c>
    </row>
    <row r="399" spans="1:4" ht="25.5">
      <c r="A399" s="324">
        <f>IF((SUM('Раздел 1'!X13:X13)&lt;=SUM('Раздел 1'!H13:I13)),"","Неверно!")</f>
      </c>
      <c r="B399" s="329">
        <v>67297</v>
      </c>
      <c r="C399" s="326" t="s">
        <v>762</v>
      </c>
      <c r="D399" s="326" t="s">
        <v>1150</v>
      </c>
    </row>
    <row r="400" spans="1:4" ht="25.5">
      <c r="A400" s="324">
        <f>IF((SUM('Раздел 1'!X53:X53)&lt;=SUM('Раздел 1'!H53:I53)),"","Неверно!")</f>
      </c>
      <c r="B400" s="329">
        <v>67297</v>
      </c>
      <c r="C400" s="326" t="s">
        <v>250</v>
      </c>
      <c r="D400" s="326" t="s">
        <v>1150</v>
      </c>
    </row>
    <row r="401" spans="1:4" ht="25.5">
      <c r="A401" s="324">
        <f>IF((SUM('Раздел 1'!X30:X30)&lt;=SUM('Раздел 1'!H30:I30)),"","Неверно!")</f>
      </c>
      <c r="B401" s="329">
        <v>67297</v>
      </c>
      <c r="C401" s="326" t="s">
        <v>764</v>
      </c>
      <c r="D401" s="326" t="s">
        <v>1150</v>
      </c>
    </row>
    <row r="402" spans="1:4" ht="25.5">
      <c r="A402" s="324">
        <f>IF((SUM('Раздел 1'!X33:X33)&lt;=SUM('Раздел 1'!H33:I33)),"","Неверно!")</f>
      </c>
      <c r="B402" s="329">
        <v>67297</v>
      </c>
      <c r="C402" s="326" t="s">
        <v>253</v>
      </c>
      <c r="D402" s="326" t="s">
        <v>1150</v>
      </c>
    </row>
    <row r="403" spans="1:4" ht="25.5">
      <c r="A403" s="324">
        <f>IF((SUM('Раздел 1'!X10:X10)&lt;=SUM('Раздел 1'!H10:I10)),"","Неверно!")</f>
      </c>
      <c r="B403" s="329">
        <v>67297</v>
      </c>
      <c r="C403" s="326" t="s">
        <v>254</v>
      </c>
      <c r="D403" s="326" t="s">
        <v>1150</v>
      </c>
    </row>
    <row r="404" spans="1:4" ht="25.5">
      <c r="A404" s="324">
        <f>IF((SUM('Раздел 1'!X50:X50)&lt;=SUM('Раздел 1'!H50:I50)),"","Неверно!")</f>
      </c>
      <c r="B404" s="329">
        <v>67297</v>
      </c>
      <c r="C404" s="326" t="s">
        <v>257</v>
      </c>
      <c r="D404" s="326" t="s">
        <v>1150</v>
      </c>
    </row>
    <row r="405" spans="1:4" ht="25.5">
      <c r="A405" s="324">
        <f>IF((SUM('Раздел 1'!N34:N34)&lt;=SUM('Раздел 1'!M34:M34)),"","Неверно!")</f>
      </c>
      <c r="B405" s="329">
        <v>67298</v>
      </c>
      <c r="C405" s="326" t="s">
        <v>259</v>
      </c>
      <c r="D405" s="326" t="s">
        <v>47</v>
      </c>
    </row>
    <row r="406" spans="1:4" ht="25.5">
      <c r="A406" s="324">
        <f>IF((SUM('Раздел 1'!N14:N14)&lt;=SUM('Раздел 1'!M14:M14)),"","Неверно!")</f>
      </c>
      <c r="B406" s="329">
        <v>67298</v>
      </c>
      <c r="C406" s="326" t="s">
        <v>261</v>
      </c>
      <c r="D406" s="326" t="s">
        <v>47</v>
      </c>
    </row>
    <row r="407" spans="1:4" ht="25.5">
      <c r="A407" s="324">
        <f>IF((SUM('Раздел 1'!N40:N40)&lt;=SUM('Раздел 1'!M40:M40)),"","Неверно!")</f>
      </c>
      <c r="B407" s="329">
        <v>67298</v>
      </c>
      <c r="C407" s="326" t="s">
        <v>264</v>
      </c>
      <c r="D407" s="326" t="s">
        <v>47</v>
      </c>
    </row>
    <row r="408" spans="1:4" ht="25.5">
      <c r="A408" s="324">
        <f>IF((SUM('Раздел 1'!N54:N54)&lt;=SUM('Раздел 1'!M54:M54)),"","Неверно!")</f>
      </c>
      <c r="B408" s="329">
        <v>67298</v>
      </c>
      <c r="C408" s="326" t="s">
        <v>266</v>
      </c>
      <c r="D408" s="326" t="s">
        <v>47</v>
      </c>
    </row>
    <row r="409" spans="1:4" ht="25.5">
      <c r="A409" s="324">
        <f>IF((SUM('Раздел 1'!N17:N17)&lt;=SUM('Раздел 1'!M17:M17)),"","Неверно!")</f>
      </c>
      <c r="B409" s="329">
        <v>67298</v>
      </c>
      <c r="C409" s="326" t="s">
        <v>267</v>
      </c>
      <c r="D409" s="326" t="s">
        <v>47</v>
      </c>
    </row>
    <row r="410" spans="1:4" ht="25.5">
      <c r="A410" s="324">
        <f>IF((SUM('Раздел 1'!N37:N37)&lt;=SUM('Раздел 1'!M37:M37)),"","Неверно!")</f>
      </c>
      <c r="B410" s="329">
        <v>67298</v>
      </c>
      <c r="C410" s="326" t="s">
        <v>268</v>
      </c>
      <c r="D410" s="326" t="s">
        <v>47</v>
      </c>
    </row>
    <row r="411" spans="1:4" ht="25.5">
      <c r="A411" s="324">
        <f>IF((SUM('Раздел 1'!N28:N28)&lt;=SUM('Раздел 1'!M28:M28)),"","Неверно!")</f>
      </c>
      <c r="B411" s="329">
        <v>67298</v>
      </c>
      <c r="C411" s="326" t="s">
        <v>260</v>
      </c>
      <c r="D411" s="326" t="s">
        <v>47</v>
      </c>
    </row>
    <row r="412" spans="1:4" ht="25.5">
      <c r="A412" s="324">
        <f>IF((SUM('Раздел 1'!N31:N31)&lt;=SUM('Раздел 1'!M31:M31)),"","Неверно!")</f>
      </c>
      <c r="B412" s="329">
        <v>67298</v>
      </c>
      <c r="C412" s="326" t="s">
        <v>262</v>
      </c>
      <c r="D412" s="326" t="s">
        <v>47</v>
      </c>
    </row>
    <row r="413" spans="1:4" ht="25.5">
      <c r="A413" s="324">
        <f>IF((SUM('Раздел 1'!N48:N48)&lt;=SUM('Раздел 1'!M48:M48)),"","Неверно!")</f>
      </c>
      <c r="B413" s="329">
        <v>67298</v>
      </c>
      <c r="C413" s="326" t="s">
        <v>263</v>
      </c>
      <c r="D413" s="326" t="s">
        <v>47</v>
      </c>
    </row>
    <row r="414" spans="1:4" ht="25.5">
      <c r="A414" s="324">
        <f>IF((SUM('Раздел 1'!N25:N25)&lt;=SUM('Раздел 1'!M25:M25)),"","Неверно!")</f>
      </c>
      <c r="B414" s="329">
        <v>67298</v>
      </c>
      <c r="C414" s="326" t="s">
        <v>265</v>
      </c>
      <c r="D414" s="326" t="s">
        <v>47</v>
      </c>
    </row>
    <row r="415" spans="1:4" ht="25.5">
      <c r="A415" s="324">
        <f>IF((SUM('Раздел 1'!N11:N11)&lt;=SUM('Раздел 1'!M11:M11)),"","Неверно!")</f>
      </c>
      <c r="B415" s="329">
        <v>67298</v>
      </c>
      <c r="C415" s="326" t="s">
        <v>269</v>
      </c>
      <c r="D415" s="326" t="s">
        <v>47</v>
      </c>
    </row>
    <row r="416" spans="1:4" ht="25.5">
      <c r="A416" s="324">
        <f>IF((SUM('Раздел 1'!N51:N51)&lt;=SUM('Раздел 1'!M51:M51)),"","Неверно!")</f>
      </c>
      <c r="B416" s="329">
        <v>67298</v>
      </c>
      <c r="C416" s="326" t="s">
        <v>270</v>
      </c>
      <c r="D416" s="326" t="s">
        <v>47</v>
      </c>
    </row>
    <row r="417" spans="1:4" ht="25.5">
      <c r="A417" s="324">
        <f>IF((SUM('Раздел 1'!N49:N49)&lt;=SUM('Раздел 1'!M49:M49)),"","Неверно!")</f>
      </c>
      <c r="B417" s="329">
        <v>67298</v>
      </c>
      <c r="C417" s="326" t="s">
        <v>798</v>
      </c>
      <c r="D417" s="326" t="s">
        <v>47</v>
      </c>
    </row>
    <row r="418" spans="1:4" ht="25.5">
      <c r="A418" s="324">
        <f>IF((SUM('Раздел 1'!N29:N29)&lt;=SUM('Раздел 1'!M29:M29)),"","Неверно!")</f>
      </c>
      <c r="B418" s="329">
        <v>67298</v>
      </c>
      <c r="C418" s="326" t="s">
        <v>797</v>
      </c>
      <c r="D418" s="326" t="s">
        <v>47</v>
      </c>
    </row>
    <row r="419" spans="1:4" ht="25.5">
      <c r="A419" s="324">
        <f>IF((SUM('Раздел 1'!N55:N55)&lt;=SUM('Раздел 1'!M55:M55)),"","Неверно!")</f>
      </c>
      <c r="B419" s="329">
        <v>67298</v>
      </c>
      <c r="C419" s="326" t="s">
        <v>277</v>
      </c>
      <c r="D419" s="326" t="s">
        <v>47</v>
      </c>
    </row>
    <row r="420" spans="1:4" ht="25.5">
      <c r="A420" s="324">
        <f>IF((SUM('Раздел 1'!N52:N52)&lt;=SUM('Раздел 1'!M52:M52)),"","Неверно!")</f>
      </c>
      <c r="B420" s="329">
        <v>67298</v>
      </c>
      <c r="C420" s="326" t="s">
        <v>274</v>
      </c>
      <c r="D420" s="326" t="s">
        <v>47</v>
      </c>
    </row>
    <row r="421" spans="1:4" ht="25.5">
      <c r="A421" s="324">
        <f>IF((SUM('Раздел 1'!N32:N32)&lt;=SUM('Раздел 1'!M32:M32)),"","Неверно!")</f>
      </c>
      <c r="B421" s="329">
        <v>67298</v>
      </c>
      <c r="C421" s="326" t="s">
        <v>272</v>
      </c>
      <c r="D421" s="326" t="s">
        <v>47</v>
      </c>
    </row>
    <row r="422" spans="1:4" ht="25.5">
      <c r="A422" s="324">
        <f>IF((SUM('Раздел 1'!N12:N12)&lt;=SUM('Раздел 1'!M12:M12)),"","Неверно!")</f>
      </c>
      <c r="B422" s="329">
        <v>67298</v>
      </c>
      <c r="C422" s="326" t="s">
        <v>795</v>
      </c>
      <c r="D422" s="326" t="s">
        <v>47</v>
      </c>
    </row>
    <row r="423" spans="1:4" ht="25.5">
      <c r="A423" s="324">
        <f>IF((SUM('Раздел 1'!N35:N35)&lt;=SUM('Раздел 1'!M35:M35)),"","Неверно!")</f>
      </c>
      <c r="B423" s="329">
        <v>67298</v>
      </c>
      <c r="C423" s="326" t="s">
        <v>278</v>
      </c>
      <c r="D423" s="326" t="s">
        <v>47</v>
      </c>
    </row>
    <row r="424" spans="1:4" ht="25.5">
      <c r="A424" s="324">
        <f>IF((SUM('Раздел 1'!N26:N26)&lt;=SUM('Раздел 1'!M26:M26)),"","Неверно!")</f>
      </c>
      <c r="B424" s="329">
        <v>67298</v>
      </c>
      <c r="C424" s="326" t="s">
        <v>275</v>
      </c>
      <c r="D424" s="326" t="s">
        <v>47</v>
      </c>
    </row>
    <row r="425" spans="1:4" ht="25.5">
      <c r="A425" s="324">
        <f>IF((SUM('Раздел 1'!N43:N43)&lt;=SUM('Раздел 1'!M43:M43)),"","Неверно!")</f>
      </c>
      <c r="B425" s="329">
        <v>67298</v>
      </c>
      <c r="C425" s="326" t="s">
        <v>273</v>
      </c>
      <c r="D425" s="326" t="s">
        <v>47</v>
      </c>
    </row>
    <row r="426" spans="1:4" ht="25.5">
      <c r="A426" s="324">
        <f>IF((SUM('Раздел 1'!N46:N46)&lt;=SUM('Раздел 1'!M46:M46)),"","Неверно!")</f>
      </c>
      <c r="B426" s="329">
        <v>67298</v>
      </c>
      <c r="C426" s="326" t="s">
        <v>271</v>
      </c>
      <c r="D426" s="326" t="s">
        <v>47</v>
      </c>
    </row>
    <row r="427" spans="1:4" ht="25.5">
      <c r="A427" s="324">
        <f>IF((SUM('Раздел 1'!N23:N23)&lt;=SUM('Раздел 1'!M23:M23)),"","Неверно!")</f>
      </c>
      <c r="B427" s="329">
        <v>67298</v>
      </c>
      <c r="C427" s="326" t="s">
        <v>276</v>
      </c>
      <c r="D427" s="326" t="s">
        <v>47</v>
      </c>
    </row>
    <row r="428" spans="1:4" ht="25.5">
      <c r="A428" s="324">
        <f>IF((SUM('Раздел 1'!N20:N20)&lt;=SUM('Раздел 1'!M20:M20)),"","Неверно!")</f>
      </c>
      <c r="B428" s="329">
        <v>67298</v>
      </c>
      <c r="C428" s="326" t="s">
        <v>796</v>
      </c>
      <c r="D428" s="326" t="s">
        <v>47</v>
      </c>
    </row>
    <row r="429" spans="1:4" ht="25.5">
      <c r="A429" s="324">
        <f>IF((SUM('Раздел 1'!N30:N30)&lt;=SUM('Раздел 1'!M30:M30)),"","Неверно!")</f>
      </c>
      <c r="B429" s="329">
        <v>67298</v>
      </c>
      <c r="C429" s="326" t="s">
        <v>808</v>
      </c>
      <c r="D429" s="326" t="s">
        <v>47</v>
      </c>
    </row>
    <row r="430" spans="1:4" ht="25.5">
      <c r="A430" s="324">
        <f>IF((SUM('Раздел 1'!N47:N47)&lt;=SUM('Раздел 1'!M47:M47)),"","Неверно!")</f>
      </c>
      <c r="B430" s="329">
        <v>67298</v>
      </c>
      <c r="C430" s="326" t="s">
        <v>817</v>
      </c>
      <c r="D430" s="326" t="s">
        <v>47</v>
      </c>
    </row>
    <row r="431" spans="1:4" ht="25.5">
      <c r="A431" s="324">
        <f>IF((SUM('Раздел 1'!N33:N33)&lt;=SUM('Раздел 1'!M33:M33)),"","Неверно!")</f>
      </c>
      <c r="B431" s="329">
        <v>67298</v>
      </c>
      <c r="C431" s="326" t="s">
        <v>812</v>
      </c>
      <c r="D431" s="326" t="s">
        <v>47</v>
      </c>
    </row>
    <row r="432" spans="1:4" ht="25.5">
      <c r="A432" s="324">
        <f>IF((SUM('Раздел 1'!N10:N10)&lt;=SUM('Раздел 1'!M10:M10)),"","Неверно!")</f>
      </c>
      <c r="B432" s="329">
        <v>67298</v>
      </c>
      <c r="C432" s="326" t="s">
        <v>814</v>
      </c>
      <c r="D432" s="326" t="s">
        <v>47</v>
      </c>
    </row>
    <row r="433" spans="1:4" ht="25.5">
      <c r="A433" s="324">
        <f>IF((SUM('Раздел 1'!N53:N53)&lt;=SUM('Раздел 1'!M53:M53)),"","Неверно!")</f>
      </c>
      <c r="B433" s="329">
        <v>67298</v>
      </c>
      <c r="C433" s="326" t="s">
        <v>813</v>
      </c>
      <c r="D433" s="326" t="s">
        <v>47</v>
      </c>
    </row>
    <row r="434" spans="1:4" ht="25.5">
      <c r="A434" s="324">
        <f>IF((SUM('Раздел 1'!N16:N16)&lt;=SUM('Раздел 1'!M16:M16)),"","Неверно!")</f>
      </c>
      <c r="B434" s="329">
        <v>67298</v>
      </c>
      <c r="C434" s="326" t="s">
        <v>816</v>
      </c>
      <c r="D434" s="326" t="s">
        <v>47</v>
      </c>
    </row>
    <row r="435" spans="1:4" ht="25.5">
      <c r="A435" s="324">
        <f>IF((SUM('Раздел 1'!N44:N44)&lt;=SUM('Раздел 1'!M44:M44)),"","Неверно!")</f>
      </c>
      <c r="B435" s="329">
        <v>67298</v>
      </c>
      <c r="C435" s="326" t="s">
        <v>801</v>
      </c>
      <c r="D435" s="326" t="s">
        <v>47</v>
      </c>
    </row>
    <row r="436" spans="1:4" ht="25.5">
      <c r="A436" s="324">
        <f>IF((SUM('Раздел 1'!N27:N27)&lt;=SUM('Раздел 1'!M27:M27)),"","Неверно!")</f>
      </c>
      <c r="B436" s="329">
        <v>67298</v>
      </c>
      <c r="C436" s="326" t="s">
        <v>802</v>
      </c>
      <c r="D436" s="326" t="s">
        <v>47</v>
      </c>
    </row>
    <row r="437" spans="1:4" ht="25.5">
      <c r="A437" s="324">
        <f>IF((SUM('Раздел 1'!N50:N50)&lt;=SUM('Раздел 1'!M50:M50)),"","Неверно!")</f>
      </c>
      <c r="B437" s="329">
        <v>67298</v>
      </c>
      <c r="C437" s="326" t="s">
        <v>804</v>
      </c>
      <c r="D437" s="326" t="s">
        <v>47</v>
      </c>
    </row>
    <row r="438" spans="1:4" ht="25.5">
      <c r="A438" s="324">
        <f>IF((SUM('Раздел 1'!N38:N38)&lt;=SUM('Раздел 1'!M38:M38)),"","Неверно!")</f>
      </c>
      <c r="B438" s="329">
        <v>67298</v>
      </c>
      <c r="C438" s="326" t="s">
        <v>800</v>
      </c>
      <c r="D438" s="326" t="s">
        <v>47</v>
      </c>
    </row>
    <row r="439" spans="1:4" ht="25.5">
      <c r="A439" s="324">
        <f>IF((SUM('Раздел 1'!N18:N18)&lt;=SUM('Раздел 1'!M18:M18)),"","Неверно!")</f>
      </c>
      <c r="B439" s="329">
        <v>67298</v>
      </c>
      <c r="C439" s="326" t="s">
        <v>803</v>
      </c>
      <c r="D439" s="326" t="s">
        <v>47</v>
      </c>
    </row>
    <row r="440" spans="1:4" ht="25.5">
      <c r="A440" s="324">
        <f>IF((SUM('Раздел 1'!N15:N15)&lt;=SUM('Раздел 1'!M15:M15)),"","Неверно!")</f>
      </c>
      <c r="B440" s="329">
        <v>67298</v>
      </c>
      <c r="C440" s="326" t="s">
        <v>806</v>
      </c>
      <c r="D440" s="326" t="s">
        <v>47</v>
      </c>
    </row>
    <row r="441" spans="1:4" ht="25.5">
      <c r="A441" s="324">
        <f>IF((SUM('Раздел 1'!N24:N24)&lt;=SUM('Раздел 1'!M24:M24)),"","Неверно!")</f>
      </c>
      <c r="B441" s="329">
        <v>67298</v>
      </c>
      <c r="C441" s="326" t="s">
        <v>799</v>
      </c>
      <c r="D441" s="326" t="s">
        <v>47</v>
      </c>
    </row>
    <row r="442" spans="1:4" ht="25.5">
      <c r="A442" s="324">
        <f>IF((SUM('Раздел 1'!N21:N21)&lt;=SUM('Раздел 1'!M21:M21)),"","Неверно!")</f>
      </c>
      <c r="B442" s="329">
        <v>67298</v>
      </c>
      <c r="C442" s="326" t="s">
        <v>805</v>
      </c>
      <c r="D442" s="326" t="s">
        <v>47</v>
      </c>
    </row>
    <row r="443" spans="1:4" ht="25.5">
      <c r="A443" s="324">
        <f>IF((SUM('Раздел 1'!N41:N41)&lt;=SUM('Раздел 1'!M41:M41)),"","Неверно!")</f>
      </c>
      <c r="B443" s="329">
        <v>67298</v>
      </c>
      <c r="C443" s="326" t="s">
        <v>807</v>
      </c>
      <c r="D443" s="326" t="s">
        <v>47</v>
      </c>
    </row>
    <row r="444" spans="1:4" ht="25.5">
      <c r="A444" s="324">
        <f>IF((SUM('Раздел 1'!N39:N39)&lt;=SUM('Раздел 1'!M39:M39)),"","Неверно!")</f>
      </c>
      <c r="B444" s="329">
        <v>67298</v>
      </c>
      <c r="C444" s="326" t="s">
        <v>815</v>
      </c>
      <c r="D444" s="326" t="s">
        <v>47</v>
      </c>
    </row>
    <row r="445" spans="1:4" ht="25.5">
      <c r="A445" s="324">
        <f>IF((SUM('Раздел 1'!N45:N45)&lt;=SUM('Раздел 1'!M45:M45)),"","Неверно!")</f>
      </c>
      <c r="B445" s="329">
        <v>67298</v>
      </c>
      <c r="C445" s="326" t="s">
        <v>811</v>
      </c>
      <c r="D445" s="326" t="s">
        <v>47</v>
      </c>
    </row>
    <row r="446" spans="1:4" ht="25.5">
      <c r="A446" s="324">
        <f>IF((SUM('Раздел 1'!N56:N56)&lt;=SUM('Раздел 1'!M56:M56)),"","Неверно!")</f>
      </c>
      <c r="B446" s="329">
        <v>67298</v>
      </c>
      <c r="C446" s="326" t="s">
        <v>818</v>
      </c>
      <c r="D446" s="326" t="s">
        <v>47</v>
      </c>
    </row>
    <row r="447" spans="1:4" ht="25.5">
      <c r="A447" s="324">
        <f>IF((SUM('Раздел 1'!N13:N13)&lt;=SUM('Раздел 1'!M13:M13)),"","Неверно!")</f>
      </c>
      <c r="B447" s="329">
        <v>67298</v>
      </c>
      <c r="C447" s="326" t="s">
        <v>821</v>
      </c>
      <c r="D447" s="326" t="s">
        <v>47</v>
      </c>
    </row>
    <row r="448" spans="1:4" ht="25.5">
      <c r="A448" s="324">
        <f>IF((SUM('Раздел 1'!N36:N36)&lt;=SUM('Раздел 1'!M36:M36)),"","Неверно!")</f>
      </c>
      <c r="B448" s="329">
        <v>67298</v>
      </c>
      <c r="C448" s="326" t="s">
        <v>810</v>
      </c>
      <c r="D448" s="326" t="s">
        <v>47</v>
      </c>
    </row>
    <row r="449" spans="1:4" ht="25.5">
      <c r="A449" s="324">
        <f>IF((SUM('Раздел 1'!N22:N22)&lt;=SUM('Раздел 1'!M22:M22)),"","Неверно!")</f>
      </c>
      <c r="B449" s="329">
        <v>67298</v>
      </c>
      <c r="C449" s="326" t="s">
        <v>819</v>
      </c>
      <c r="D449" s="326" t="s">
        <v>47</v>
      </c>
    </row>
    <row r="450" spans="1:4" ht="25.5">
      <c r="A450" s="324">
        <f>IF((SUM('Раздел 1'!N19:N19)&lt;=SUM('Раздел 1'!M19:M19)),"","Неверно!")</f>
      </c>
      <c r="B450" s="329">
        <v>67298</v>
      </c>
      <c r="C450" s="326" t="s">
        <v>809</v>
      </c>
      <c r="D450" s="326" t="s">
        <v>47</v>
      </c>
    </row>
    <row r="451" spans="1:4" ht="25.5">
      <c r="A451" s="324">
        <f>IF((SUM('Раздел 1'!N42:N42)&lt;=SUM('Раздел 1'!M42:M42)),"","Неверно!")</f>
      </c>
      <c r="B451" s="329">
        <v>67298</v>
      </c>
      <c r="C451" s="326" t="s">
        <v>820</v>
      </c>
      <c r="D451" s="326" t="s">
        <v>47</v>
      </c>
    </row>
    <row r="452" spans="1:4" ht="25.5">
      <c r="A452" s="324">
        <f>IF((SUM('Раздел 4'!E42:E42)=SUM('Раздел 4'!G42:G42)),"","Неверно!")</f>
      </c>
      <c r="B452" s="329">
        <v>67301</v>
      </c>
      <c r="C452" s="326" t="s">
        <v>1185</v>
      </c>
      <c r="D452" s="326" t="s">
        <v>31</v>
      </c>
    </row>
    <row r="453" spans="1:4" ht="25.5">
      <c r="A453" s="324">
        <f>IF((SUM('Раздел 4'!E41:E41)=SUM('Раздел 4'!G41:G41)),"","Неверно!")</f>
      </c>
      <c r="B453" s="329">
        <v>67302</v>
      </c>
      <c r="C453" s="326" t="s">
        <v>1186</v>
      </c>
      <c r="D453" s="326" t="s">
        <v>32</v>
      </c>
    </row>
    <row r="454" spans="1:4" ht="51">
      <c r="A454" s="324">
        <f>IF((SUM('Разделы 2, 3, 5'!L33:L33)&lt;=SUM('Раздел 1'!Q45:Q45)),"","Неверно!")</f>
      </c>
      <c r="B454" s="329">
        <v>67303</v>
      </c>
      <c r="C454" s="326" t="s">
        <v>1188</v>
      </c>
      <c r="D454" s="326" t="s">
        <v>616</v>
      </c>
    </row>
    <row r="455" spans="1:4" ht="51">
      <c r="A455" s="324">
        <f>IF((SUM('Разделы 2, 3, 5'!L36:L36)&lt;=SUM('Раздел 1'!Q45:Q45)),"","Неверно!")</f>
      </c>
      <c r="B455" s="329">
        <v>67303</v>
      </c>
      <c r="C455" s="326" t="s">
        <v>1197</v>
      </c>
      <c r="D455" s="326" t="s">
        <v>616</v>
      </c>
    </row>
    <row r="456" spans="1:4" ht="51">
      <c r="A456" s="324">
        <f>IF((SUM('Разделы 2, 3, 5'!L38:L38)&lt;=SUM('Раздел 1'!Q45:Q45)),"","Неверно!")</f>
      </c>
      <c r="B456" s="329">
        <v>67303</v>
      </c>
      <c r="C456" s="326" t="s">
        <v>1189</v>
      </c>
      <c r="D456" s="326" t="s">
        <v>616</v>
      </c>
    </row>
    <row r="457" spans="1:4" ht="51">
      <c r="A457" s="324">
        <f>IF((SUM('Разделы 2, 3, 5'!L30:L30)&lt;=SUM('Раздел 1'!Q45:Q45)),"","Неверно!")</f>
      </c>
      <c r="B457" s="329">
        <v>67303</v>
      </c>
      <c r="C457" s="326" t="s">
        <v>1187</v>
      </c>
      <c r="D457" s="326" t="s">
        <v>616</v>
      </c>
    </row>
    <row r="458" spans="1:4" ht="51">
      <c r="A458" s="324">
        <f>IF((SUM('Разделы 2, 3, 5'!L37:L37)&lt;=SUM('Раздел 1'!Q45:Q45)),"","Неверно!")</f>
      </c>
      <c r="B458" s="329">
        <v>67303</v>
      </c>
      <c r="C458" s="326" t="s">
        <v>1191</v>
      </c>
      <c r="D458" s="326" t="s">
        <v>616</v>
      </c>
    </row>
    <row r="459" spans="1:4" ht="51">
      <c r="A459" s="324">
        <f>IF((SUM('Разделы 2, 3, 5'!L34:L34)&lt;=SUM('Раздел 1'!Q45:Q45)),"","Неверно!")</f>
      </c>
      <c r="B459" s="329">
        <v>67303</v>
      </c>
      <c r="C459" s="326" t="s">
        <v>1193</v>
      </c>
      <c r="D459" s="326" t="s">
        <v>616</v>
      </c>
    </row>
    <row r="460" spans="1:4" ht="51">
      <c r="A460" s="324">
        <f>IF((SUM('Разделы 2, 3, 5'!L31:L31)&lt;=SUM('Раздел 1'!Q45:Q45)),"","Неверно!")</f>
      </c>
      <c r="B460" s="329">
        <v>67303</v>
      </c>
      <c r="C460" s="326" t="s">
        <v>1190</v>
      </c>
      <c r="D460" s="326" t="s">
        <v>616</v>
      </c>
    </row>
    <row r="461" spans="1:4" ht="51">
      <c r="A461" s="324">
        <f>IF((SUM('Разделы 2, 3, 5'!L28:L28)&lt;=SUM('Раздел 1'!Q45:Q45)),"","Неверно!")</f>
      </c>
      <c r="B461" s="329">
        <v>67303</v>
      </c>
      <c r="C461" s="326" t="s">
        <v>1192</v>
      </c>
      <c r="D461" s="326" t="s">
        <v>616</v>
      </c>
    </row>
    <row r="462" spans="1:4" ht="51">
      <c r="A462" s="324">
        <f>IF((SUM('Разделы 2, 3, 5'!L32:L32)&lt;=SUM('Раздел 1'!Q45:Q45)),"","Неверно!")</f>
      </c>
      <c r="B462" s="329">
        <v>67303</v>
      </c>
      <c r="C462" s="326" t="s">
        <v>1194</v>
      </c>
      <c r="D462" s="326" t="s">
        <v>616</v>
      </c>
    </row>
    <row r="463" spans="1:4" ht="51">
      <c r="A463" s="324">
        <f>IF((SUM('Разделы 2, 3, 5'!L35:L35)&lt;=SUM('Раздел 1'!Q45:Q45)),"","Неверно!")</f>
      </c>
      <c r="B463" s="329">
        <v>67303</v>
      </c>
      <c r="C463" s="326" t="s">
        <v>1196</v>
      </c>
      <c r="D463" s="326" t="s">
        <v>616</v>
      </c>
    </row>
    <row r="464" spans="1:4" ht="51">
      <c r="A464" s="324">
        <f>IF((SUM('Разделы 2, 3, 5'!L29:L29)&lt;=SUM('Раздел 1'!Q45:Q45)),"","Неверно!")</f>
      </c>
      <c r="B464" s="329">
        <v>67303</v>
      </c>
      <c r="C464" s="326" t="s">
        <v>1195</v>
      </c>
      <c r="D464" s="326" t="s">
        <v>616</v>
      </c>
    </row>
    <row r="465" spans="1:4" ht="38.25">
      <c r="A465" s="324">
        <f>IF((SUM('Разделы 2, 3, 5'!K31:K31)&lt;=SUM('Раздел 1'!Q44:Q44)),"","Неверно!")</f>
      </c>
      <c r="B465" s="329">
        <v>67304</v>
      </c>
      <c r="C465" s="326" t="s">
        <v>1198</v>
      </c>
      <c r="D465" s="326" t="s">
        <v>617</v>
      </c>
    </row>
    <row r="466" spans="1:4" ht="38.25">
      <c r="A466" s="324">
        <f>IF((SUM('Разделы 2, 3, 5'!K34:K34)&lt;=SUM('Раздел 1'!Q44:Q44)),"","Неверно!")</f>
      </c>
      <c r="B466" s="329">
        <v>67304</v>
      </c>
      <c r="C466" s="326" t="s">
        <v>1200</v>
      </c>
      <c r="D466" s="326" t="s">
        <v>617</v>
      </c>
    </row>
    <row r="467" spans="1:4" ht="38.25">
      <c r="A467" s="324">
        <f>IF((SUM('Разделы 2, 3, 5'!K37:K37)&lt;=SUM('Раздел 1'!Q44:Q44)),"","Неверно!")</f>
      </c>
      <c r="B467" s="329">
        <v>67304</v>
      </c>
      <c r="C467" s="326" t="s">
        <v>1199</v>
      </c>
      <c r="D467" s="326" t="s">
        <v>617</v>
      </c>
    </row>
    <row r="468" spans="1:4" ht="38.25">
      <c r="A468" s="324">
        <f>IF((SUM('Разделы 2, 3, 5'!K36:K36)&lt;=SUM('Раздел 1'!Q44:Q44)),"","Неверно!")</f>
      </c>
      <c r="B468" s="329">
        <v>67304</v>
      </c>
      <c r="C468" s="326" t="s">
        <v>1201</v>
      </c>
      <c r="D468" s="326" t="s">
        <v>617</v>
      </c>
    </row>
    <row r="469" spans="1:4" ht="38.25">
      <c r="A469" s="324">
        <f>IF((SUM('Разделы 2, 3, 5'!K28:K28)&lt;=SUM('Раздел 1'!Q44:Q44)),"","Неверно!")</f>
      </c>
      <c r="B469" s="329">
        <v>67304</v>
      </c>
      <c r="C469" s="326" t="s">
        <v>1202</v>
      </c>
      <c r="D469" s="326" t="s">
        <v>617</v>
      </c>
    </row>
    <row r="470" spans="1:4" ht="38.25">
      <c r="A470" s="324">
        <f>IF((SUM('Разделы 2, 3, 5'!K35:K35)&lt;=SUM('Раздел 1'!Q44:Q44)),"","Неверно!")</f>
      </c>
      <c r="B470" s="329">
        <v>67304</v>
      </c>
      <c r="C470" s="326" t="s">
        <v>1203</v>
      </c>
      <c r="D470" s="326" t="s">
        <v>617</v>
      </c>
    </row>
    <row r="471" spans="1:4" ht="38.25">
      <c r="A471" s="324">
        <f>IF((SUM('Разделы 2, 3, 5'!K38:K38)&lt;=SUM('Раздел 1'!Q44:Q44)),"","Неверно!")</f>
      </c>
      <c r="B471" s="329">
        <v>67304</v>
      </c>
      <c r="C471" s="326" t="s">
        <v>1204</v>
      </c>
      <c r="D471" s="326" t="s">
        <v>617</v>
      </c>
    </row>
    <row r="472" spans="1:4" ht="38.25">
      <c r="A472" s="324">
        <f>IF((SUM('Разделы 2, 3, 5'!K29:K29)&lt;=SUM('Раздел 1'!Q44:Q44)),"","Неверно!")</f>
      </c>
      <c r="B472" s="329">
        <v>67304</v>
      </c>
      <c r="C472" s="326" t="s">
        <v>1205</v>
      </c>
      <c r="D472" s="326" t="s">
        <v>617</v>
      </c>
    </row>
    <row r="473" spans="1:4" ht="38.25">
      <c r="A473" s="324">
        <f>IF((SUM('Разделы 2, 3, 5'!K32:K32)&lt;=SUM('Раздел 1'!Q44:Q44)),"","Неверно!")</f>
      </c>
      <c r="B473" s="329">
        <v>67304</v>
      </c>
      <c r="C473" s="326" t="s">
        <v>1206</v>
      </c>
      <c r="D473" s="326" t="s">
        <v>617</v>
      </c>
    </row>
    <row r="474" spans="1:4" ht="38.25">
      <c r="A474" s="324">
        <f>IF((SUM('Разделы 2, 3, 5'!K33:K33)&lt;=SUM('Раздел 1'!Q44:Q44)),"","Неверно!")</f>
      </c>
      <c r="B474" s="329">
        <v>67304</v>
      </c>
      <c r="C474" s="326" t="s">
        <v>1208</v>
      </c>
      <c r="D474" s="326" t="s">
        <v>617</v>
      </c>
    </row>
    <row r="475" spans="1:4" ht="38.25">
      <c r="A475" s="324">
        <f>IF((SUM('Разделы 2, 3, 5'!K30:K30)&lt;=SUM('Раздел 1'!Q44:Q44)),"","Неверно!")</f>
      </c>
      <c r="B475" s="329">
        <v>67304</v>
      </c>
      <c r="C475" s="326" t="s">
        <v>1207</v>
      </c>
      <c r="D475" s="326" t="s">
        <v>617</v>
      </c>
    </row>
    <row r="476" spans="1:4" ht="25.5">
      <c r="A476" s="324">
        <f>IF((SUM('Разделы 2, 3, 5'!F14:F15)&lt;=SUM('Разделы 2, 3, 5'!F13:F13)),"","Неверно!")</f>
      </c>
      <c r="B476" s="329">
        <v>67305</v>
      </c>
      <c r="C476" s="326" t="s">
        <v>1209</v>
      </c>
      <c r="D476" s="326" t="s">
        <v>618</v>
      </c>
    </row>
    <row r="477" spans="1:4" ht="25.5">
      <c r="A477" s="324">
        <f>IF((SUM('Разделы 2, 3, 5'!E14:E15)&lt;=SUM('Разделы 2, 3, 5'!E13:E13)),"","Неверно!")</f>
      </c>
      <c r="B477" s="329">
        <v>67305</v>
      </c>
      <c r="C477" s="326" t="s">
        <v>1210</v>
      </c>
      <c r="D477" s="326" t="s">
        <v>618</v>
      </c>
    </row>
    <row r="478" spans="1:4" ht="51">
      <c r="A478" s="324">
        <f>IF((SUM('Раздел 4'!E20:E20)=SUM('Раздел 4'!G20:G20)),"","Неверно!")</f>
      </c>
      <c r="B478" s="329">
        <v>67306</v>
      </c>
      <c r="C478" s="326" t="s">
        <v>1211</v>
      </c>
      <c r="D478" s="326" t="s">
        <v>610</v>
      </c>
    </row>
    <row r="479" spans="1:4" ht="25.5">
      <c r="A479" s="324">
        <f>IF((SUM('Раздел 4'!E7:E67)=SUM('Раздел 4'!E68:E68)),"","Неверно!")</f>
      </c>
      <c r="B479" s="329">
        <v>67307</v>
      </c>
      <c r="C479" s="326" t="s">
        <v>1212</v>
      </c>
      <c r="D479" s="326" t="s">
        <v>611</v>
      </c>
    </row>
    <row r="480" spans="1:4" ht="25.5">
      <c r="A480" s="324">
        <f>IF((SUM('Раздел 4'!F7:F67)=SUM('Раздел 4'!F68:F68)),"","Неверно!")</f>
      </c>
      <c r="B480" s="329">
        <v>67307</v>
      </c>
      <c r="C480" s="326" t="s">
        <v>706</v>
      </c>
      <c r="D480" s="326" t="s">
        <v>611</v>
      </c>
    </row>
    <row r="481" spans="1:4" ht="25.5">
      <c r="A481" s="324">
        <f>IF((SUM('Раздел 4'!D7:D67)=SUM('Раздел 4'!D68:D68)),"","Неверно!")</f>
      </c>
      <c r="B481" s="329">
        <v>67307</v>
      </c>
      <c r="C481" s="326" t="s">
        <v>707</v>
      </c>
      <c r="D481" s="326" t="s">
        <v>611</v>
      </c>
    </row>
    <row r="482" spans="1:4" ht="25.5">
      <c r="A482" s="324">
        <f>IF((SUM('Раздел 4'!G7:G67)=SUM('Раздел 4'!G68:G68)),"","Неверно!")</f>
      </c>
      <c r="B482" s="329">
        <v>67307</v>
      </c>
      <c r="C482" s="326" t="s">
        <v>708</v>
      </c>
      <c r="D482" s="326" t="s">
        <v>611</v>
      </c>
    </row>
    <row r="483" spans="1:4" ht="12.75">
      <c r="A483" s="324">
        <f>IF((SUM('Раздел 4'!D7:G68)&gt;0),"","Неверно!")</f>
      </c>
      <c r="B483" s="329">
        <v>67308</v>
      </c>
      <c r="C483" s="326" t="s">
        <v>709</v>
      </c>
      <c r="D483" s="326" t="s">
        <v>612</v>
      </c>
    </row>
    <row r="484" spans="1:4" ht="25.5">
      <c r="A484" s="324">
        <f>IF((SUM('Раздел 4'!G22:G22)&lt;=SUM('Раздел 4'!E22:E22)),"","Неверно!")</f>
      </c>
      <c r="B484" s="329">
        <v>67309</v>
      </c>
      <c r="C484" s="326" t="s">
        <v>1265</v>
      </c>
      <c r="D484" s="326" t="s">
        <v>613</v>
      </c>
    </row>
    <row r="485" spans="1:4" ht="25.5">
      <c r="A485" s="324">
        <f>IF((SUM('Раздел 4'!G39:G39)&lt;=SUM('Раздел 4'!E39:E39)),"","Неверно!")</f>
      </c>
      <c r="B485" s="329">
        <v>67309</v>
      </c>
      <c r="C485" s="326" t="s">
        <v>1260</v>
      </c>
      <c r="D485" s="326" t="s">
        <v>613</v>
      </c>
    </row>
    <row r="486" spans="1:4" ht="25.5">
      <c r="A486" s="324">
        <f>IF((SUM('Раздел 4'!G42:G42)&lt;=SUM('Раздел 4'!E42:E42)),"","Неверно!")</f>
      </c>
      <c r="B486" s="329">
        <v>67309</v>
      </c>
      <c r="C486" s="326" t="s">
        <v>1259</v>
      </c>
      <c r="D486" s="326" t="s">
        <v>613</v>
      </c>
    </row>
    <row r="487" spans="1:4" ht="25.5">
      <c r="A487" s="324">
        <f>IF((SUM('Раздел 4'!G62:G62)&lt;=SUM('Раздел 4'!E62:E62)),"","Неверно!")</f>
      </c>
      <c r="B487" s="329">
        <v>67309</v>
      </c>
      <c r="C487" s="326" t="s">
        <v>1262</v>
      </c>
      <c r="D487" s="326" t="s">
        <v>613</v>
      </c>
    </row>
    <row r="488" spans="1:4" ht="25.5">
      <c r="A488" s="324">
        <f>IF((SUM('Раздел 4'!G16:G16)&lt;=SUM('Раздел 4'!E16:E16)),"","Неверно!")</f>
      </c>
      <c r="B488" s="329">
        <v>67309</v>
      </c>
      <c r="C488" s="326" t="s">
        <v>1261</v>
      </c>
      <c r="D488" s="326" t="s">
        <v>613</v>
      </c>
    </row>
    <row r="489" spans="1:4" ht="25.5">
      <c r="A489" s="324">
        <f>IF((SUM('Раздел 4'!G19:G19)&lt;=SUM('Раздел 4'!E19:E19)),"","Неверно!")</f>
      </c>
      <c r="B489" s="329">
        <v>67309</v>
      </c>
      <c r="C489" s="326" t="s">
        <v>740</v>
      </c>
      <c r="D489" s="326" t="s">
        <v>613</v>
      </c>
    </row>
    <row r="490" spans="1:4" ht="25.5">
      <c r="A490" s="324">
        <f>IF((SUM('Раздел 4'!G50:G50)&lt;=SUM('Раздел 4'!E50:E50)),"","Неверно!")</f>
      </c>
      <c r="B490" s="329">
        <v>67309</v>
      </c>
      <c r="C490" s="326" t="s">
        <v>1258</v>
      </c>
      <c r="D490" s="326" t="s">
        <v>613</v>
      </c>
    </row>
    <row r="491" spans="1:4" ht="25.5">
      <c r="A491" s="324">
        <f>IF((SUM('Раздел 4'!G33:G33)&lt;=SUM('Раздел 4'!E33:E33)),"","Неверно!")</f>
      </c>
      <c r="B491" s="329">
        <v>67309</v>
      </c>
      <c r="C491" s="326" t="s">
        <v>1288</v>
      </c>
      <c r="D491" s="326" t="s">
        <v>613</v>
      </c>
    </row>
    <row r="492" spans="1:4" ht="25.5">
      <c r="A492" s="324">
        <f>IF((SUM('Раздел 4'!G10:G10)&lt;=SUM('Раздел 4'!E10:E10)),"","Неверно!")</f>
      </c>
      <c r="B492" s="329">
        <v>67309</v>
      </c>
      <c r="C492" s="326" t="s">
        <v>1287</v>
      </c>
      <c r="D492" s="326" t="s">
        <v>613</v>
      </c>
    </row>
    <row r="493" spans="1:4" ht="25.5">
      <c r="A493" s="324">
        <f>IF((SUM('Раздел 4'!G36:G36)&lt;=SUM('Раздел 4'!E36:E36)),"","Неверно!")</f>
      </c>
      <c r="B493" s="329">
        <v>67309</v>
      </c>
      <c r="C493" s="326" t="s">
        <v>1270</v>
      </c>
      <c r="D493" s="326" t="s">
        <v>613</v>
      </c>
    </row>
    <row r="494" spans="1:4" ht="25.5">
      <c r="A494" s="324">
        <f>IF((SUM('Раздел 4'!G59:G59)&lt;=SUM('Раздел 4'!E59:E59)),"","Неверно!")</f>
      </c>
      <c r="B494" s="329">
        <v>67309</v>
      </c>
      <c r="C494" s="326" t="s">
        <v>1268</v>
      </c>
      <c r="D494" s="326" t="s">
        <v>613</v>
      </c>
    </row>
    <row r="495" spans="1:4" ht="25.5">
      <c r="A495" s="324">
        <f>IF((SUM('Раздел 4'!G56:G56)&lt;=SUM('Раздел 4'!E56:E56)),"","Неверно!")</f>
      </c>
      <c r="B495" s="329">
        <v>67309</v>
      </c>
      <c r="C495" s="326" t="s">
        <v>1263</v>
      </c>
      <c r="D495" s="326" t="s">
        <v>613</v>
      </c>
    </row>
    <row r="496" spans="1:4" ht="25.5">
      <c r="A496" s="324">
        <f>IF((SUM('Раздел 4'!G53:G53)&lt;=SUM('Раздел 4'!E53:E53)),"","Неверно!")</f>
      </c>
      <c r="B496" s="329">
        <v>67309</v>
      </c>
      <c r="C496" s="326" t="s">
        <v>1266</v>
      </c>
      <c r="D496" s="326" t="s">
        <v>613</v>
      </c>
    </row>
    <row r="497" spans="1:4" ht="25.5">
      <c r="A497" s="324">
        <f>IF((SUM('Раздел 4'!G7:G7)&lt;=SUM('Раздел 4'!E7:E7)),"","Неверно!")</f>
      </c>
      <c r="B497" s="329">
        <v>67309</v>
      </c>
      <c r="C497" s="326" t="s">
        <v>1267</v>
      </c>
      <c r="D497" s="326" t="s">
        <v>613</v>
      </c>
    </row>
    <row r="498" spans="1:4" ht="25.5">
      <c r="A498" s="324">
        <f>IF((SUM('Раздел 4'!G30:G30)&lt;=SUM('Раздел 4'!E30:E30)),"","Неверно!")</f>
      </c>
      <c r="B498" s="329">
        <v>67309</v>
      </c>
      <c r="C498" s="326" t="s">
        <v>1264</v>
      </c>
      <c r="D498" s="326" t="s">
        <v>613</v>
      </c>
    </row>
    <row r="499" spans="1:4" ht="25.5">
      <c r="A499" s="324">
        <f>IF((SUM('Раздел 4'!G18:G18)&lt;=SUM('Раздел 4'!E18:E18)),"","Неверно!")</f>
      </c>
      <c r="B499" s="329">
        <v>67309</v>
      </c>
      <c r="C499" s="326" t="s">
        <v>1283</v>
      </c>
      <c r="D499" s="326" t="s">
        <v>613</v>
      </c>
    </row>
    <row r="500" spans="1:4" ht="25.5">
      <c r="A500" s="324">
        <f>IF((SUM('Раздел 4'!G58:G58)&lt;=SUM('Раздел 4'!E58:E58)),"","Неверно!")</f>
      </c>
      <c r="B500" s="329">
        <v>67309</v>
      </c>
      <c r="C500" s="326" t="s">
        <v>1280</v>
      </c>
      <c r="D500" s="326" t="s">
        <v>613</v>
      </c>
    </row>
    <row r="501" spans="1:4" ht="25.5">
      <c r="A501" s="324">
        <f>IF((SUM('Раздел 4'!G55:G55)&lt;=SUM('Раздел 4'!E55:E55)),"","Неверно!")</f>
      </c>
      <c r="B501" s="329">
        <v>67309</v>
      </c>
      <c r="C501" s="326" t="s">
        <v>1284</v>
      </c>
      <c r="D501" s="326" t="s">
        <v>613</v>
      </c>
    </row>
    <row r="502" spans="1:4" ht="25.5">
      <c r="A502" s="324">
        <f>IF((SUM('Раздел 4'!G67:G67)&lt;=SUM('Раздел 4'!E67:E67)),"","Неверно!")</f>
      </c>
      <c r="B502" s="329">
        <v>67309</v>
      </c>
      <c r="C502" s="326" t="s">
        <v>1274</v>
      </c>
      <c r="D502" s="326" t="s">
        <v>613</v>
      </c>
    </row>
    <row r="503" spans="1:4" ht="25.5">
      <c r="A503" s="324">
        <f>IF((SUM('Раздел 4'!G21:G21)&lt;=SUM('Раздел 4'!E21:E21)),"","Неверно!")</f>
      </c>
      <c r="B503" s="329">
        <v>67309</v>
      </c>
      <c r="C503" s="326" t="s">
        <v>1275</v>
      </c>
      <c r="D503" s="326" t="s">
        <v>613</v>
      </c>
    </row>
    <row r="504" spans="1:4" ht="25.5">
      <c r="A504" s="324">
        <f>IF((SUM('Раздел 4'!G44:G44)&lt;=SUM('Раздел 4'!E44:E44)),"","Неверно!")</f>
      </c>
      <c r="B504" s="329">
        <v>67309</v>
      </c>
      <c r="C504" s="326" t="s">
        <v>1272</v>
      </c>
      <c r="D504" s="326" t="s">
        <v>613</v>
      </c>
    </row>
    <row r="505" spans="1:4" ht="25.5">
      <c r="A505" s="324">
        <f>IF((SUM('Раздел 4'!G35:G35)&lt;=SUM('Раздел 4'!E35:E35)),"","Неверно!")</f>
      </c>
      <c r="B505" s="329">
        <v>67309</v>
      </c>
      <c r="C505" s="326" t="s">
        <v>1277</v>
      </c>
      <c r="D505" s="326" t="s">
        <v>613</v>
      </c>
    </row>
    <row r="506" spans="1:4" ht="25.5">
      <c r="A506" s="324">
        <f>IF((SUM('Раздел 4'!G12:G12)&lt;=SUM('Раздел 4'!E12:E12)),"","Неверно!")</f>
      </c>
      <c r="B506" s="329">
        <v>67309</v>
      </c>
      <c r="C506" s="326" t="s">
        <v>1273</v>
      </c>
      <c r="D506" s="326" t="s">
        <v>613</v>
      </c>
    </row>
    <row r="507" spans="1:4" ht="25.5">
      <c r="A507" s="324">
        <f>IF((SUM('Раздел 4'!G61:G61)&lt;=SUM('Раздел 4'!E61:E61)),"","Неверно!")</f>
      </c>
      <c r="B507" s="329">
        <v>67309</v>
      </c>
      <c r="C507" s="326" t="s">
        <v>1278</v>
      </c>
      <c r="D507" s="326" t="s">
        <v>613</v>
      </c>
    </row>
    <row r="508" spans="1:4" ht="25.5">
      <c r="A508" s="324">
        <f>IF((SUM('Раздел 4'!G15:G15)&lt;=SUM('Раздел 4'!E15:E15)),"","Неверно!")</f>
      </c>
      <c r="B508" s="329">
        <v>67309</v>
      </c>
      <c r="C508" s="326" t="s">
        <v>1279</v>
      </c>
      <c r="D508" s="326" t="s">
        <v>613</v>
      </c>
    </row>
    <row r="509" spans="1:4" ht="25.5">
      <c r="A509" s="324">
        <f>IF((SUM('Раздел 4'!G38:G38)&lt;=SUM('Раздел 4'!E38:E38)),"","Неверно!")</f>
      </c>
      <c r="B509" s="329">
        <v>67309</v>
      </c>
      <c r="C509" s="326" t="s">
        <v>1276</v>
      </c>
      <c r="D509" s="326" t="s">
        <v>613</v>
      </c>
    </row>
    <row r="510" spans="1:4" ht="25.5">
      <c r="A510" s="324">
        <f>IF((SUM('Раздел 4'!G24:G24)&lt;=SUM('Раздел 4'!E24:E24)),"","Неверно!")</f>
      </c>
      <c r="B510" s="329">
        <v>67309</v>
      </c>
      <c r="C510" s="326" t="s">
        <v>1286</v>
      </c>
      <c r="D510" s="326" t="s">
        <v>613</v>
      </c>
    </row>
    <row r="511" spans="1:4" ht="25.5">
      <c r="A511" s="324">
        <f>IF((SUM('Раздел 4'!G27:G27)&lt;=SUM('Раздел 4'!E27:E27)),"","Неверно!")</f>
      </c>
      <c r="B511" s="329">
        <v>67309</v>
      </c>
      <c r="C511" s="326" t="s">
        <v>1271</v>
      </c>
      <c r="D511" s="326" t="s">
        <v>613</v>
      </c>
    </row>
    <row r="512" spans="1:4" ht="25.5">
      <c r="A512" s="324">
        <f>IF((SUM('Раздел 4'!G13:G13)&lt;=SUM('Раздел 4'!E13:E13)),"","Неверно!")</f>
      </c>
      <c r="B512" s="329">
        <v>67309</v>
      </c>
      <c r="C512" s="326" t="s">
        <v>1269</v>
      </c>
      <c r="D512" s="326" t="s">
        <v>613</v>
      </c>
    </row>
    <row r="513" spans="1:4" ht="25.5">
      <c r="A513" s="324">
        <f>IF((SUM('Раздел 4'!G41:G41)&lt;=SUM('Раздел 4'!E41:E41)),"","Неверно!")</f>
      </c>
      <c r="B513" s="329">
        <v>67309</v>
      </c>
      <c r="C513" s="326" t="s">
        <v>1281</v>
      </c>
      <c r="D513" s="326" t="s">
        <v>613</v>
      </c>
    </row>
    <row r="514" spans="1:4" ht="25.5">
      <c r="A514" s="324">
        <f>IF((SUM('Раздел 4'!G64:G64)&lt;=SUM('Раздел 4'!E64:E64)),"","Неверно!")</f>
      </c>
      <c r="B514" s="329">
        <v>67309</v>
      </c>
      <c r="C514" s="326" t="s">
        <v>1282</v>
      </c>
      <c r="D514" s="326" t="s">
        <v>613</v>
      </c>
    </row>
    <row r="515" spans="1:4" ht="25.5">
      <c r="A515" s="324">
        <f>IF((SUM('Раздел 4'!G47:G47)&lt;=SUM('Раздел 4'!E47:E47)),"","Неверно!")</f>
      </c>
      <c r="B515" s="329">
        <v>67309</v>
      </c>
      <c r="C515" s="326" t="s">
        <v>1285</v>
      </c>
      <c r="D515" s="326" t="s">
        <v>613</v>
      </c>
    </row>
    <row r="516" spans="1:4" ht="25.5">
      <c r="A516" s="324">
        <f>IF((SUM('Раздел 4'!G26:G26)&lt;=SUM('Раздел 4'!E26:E26)),"","Неверно!")</f>
      </c>
      <c r="B516" s="329">
        <v>67309</v>
      </c>
      <c r="C516" s="326" t="s">
        <v>721</v>
      </c>
      <c r="D516" s="326" t="s">
        <v>613</v>
      </c>
    </row>
    <row r="517" spans="1:4" ht="25.5">
      <c r="A517" s="324">
        <f>IF((SUM('Раздел 4'!G49:G49)&lt;=SUM('Раздел 4'!E49:E49)),"","Неверно!")</f>
      </c>
      <c r="B517" s="329">
        <v>67309</v>
      </c>
      <c r="C517" s="326" t="s">
        <v>720</v>
      </c>
      <c r="D517" s="326" t="s">
        <v>613</v>
      </c>
    </row>
    <row r="518" spans="1:4" ht="25.5">
      <c r="A518" s="324">
        <f>IF((SUM('Раздел 4'!G9:G9)&lt;=SUM('Раздел 4'!E9:E9)),"","Неверно!")</f>
      </c>
      <c r="B518" s="329">
        <v>67309</v>
      </c>
      <c r="C518" s="326" t="s">
        <v>722</v>
      </c>
      <c r="D518" s="326" t="s">
        <v>613</v>
      </c>
    </row>
    <row r="519" spans="1:4" ht="25.5">
      <c r="A519" s="324">
        <f>IF((SUM('Раздел 4'!G32:G32)&lt;=SUM('Раздел 4'!E32:E32)),"","Неверно!")</f>
      </c>
      <c r="B519" s="329">
        <v>67309</v>
      </c>
      <c r="C519" s="326" t="s">
        <v>723</v>
      </c>
      <c r="D519" s="326" t="s">
        <v>613</v>
      </c>
    </row>
    <row r="520" spans="1:4" ht="25.5">
      <c r="A520" s="324">
        <f>IF((SUM('Раздел 4'!G29:G29)&lt;=SUM('Раздел 4'!E29:E29)),"","Неверно!")</f>
      </c>
      <c r="B520" s="329">
        <v>67309</v>
      </c>
      <c r="C520" s="326" t="s">
        <v>715</v>
      </c>
      <c r="D520" s="326" t="s">
        <v>613</v>
      </c>
    </row>
    <row r="521" spans="1:4" ht="25.5">
      <c r="A521" s="324">
        <f>IF((SUM('Раздел 4'!G46:G46)&lt;=SUM('Раздел 4'!E46:E46)),"","Неверно!")</f>
      </c>
      <c r="B521" s="329">
        <v>67309</v>
      </c>
      <c r="C521" s="326" t="s">
        <v>712</v>
      </c>
      <c r="D521" s="326" t="s">
        <v>613</v>
      </c>
    </row>
    <row r="522" spans="1:4" ht="25.5">
      <c r="A522" s="324">
        <f>IF((SUM('Раздел 4'!G52:G52)&lt;=SUM('Раздел 4'!E52:E52)),"","Неверно!")</f>
      </c>
      <c r="B522" s="329">
        <v>67309</v>
      </c>
      <c r="C522" s="326" t="s">
        <v>717</v>
      </c>
      <c r="D522" s="326" t="s">
        <v>613</v>
      </c>
    </row>
    <row r="523" spans="1:4" ht="25.5">
      <c r="A523" s="324">
        <f>IF((SUM('Раздел 4'!G63:G63)&lt;=SUM('Раздел 4'!E63:E63)),"","Неверно!")</f>
      </c>
      <c r="B523" s="329">
        <v>67309</v>
      </c>
      <c r="C523" s="326" t="s">
        <v>713</v>
      </c>
      <c r="D523" s="326" t="s">
        <v>613</v>
      </c>
    </row>
    <row r="524" spans="1:4" ht="25.5">
      <c r="A524" s="324">
        <f>IF((SUM('Раздел 4'!G40:G40)&lt;=SUM('Раздел 4'!E40:E40)),"","Неверно!")</f>
      </c>
      <c r="B524" s="329">
        <v>67309</v>
      </c>
      <c r="C524" s="326" t="s">
        <v>714</v>
      </c>
      <c r="D524" s="326" t="s">
        <v>613</v>
      </c>
    </row>
    <row r="525" spans="1:4" ht="25.5">
      <c r="A525" s="324">
        <f>IF((SUM('Раздел 4'!G23:G23)&lt;=SUM('Раздел 4'!E23:E23)),"","Неверно!")</f>
      </c>
      <c r="B525" s="329">
        <v>67309</v>
      </c>
      <c r="C525" s="326" t="s">
        <v>710</v>
      </c>
      <c r="D525" s="326" t="s">
        <v>613</v>
      </c>
    </row>
    <row r="526" spans="1:4" ht="25.5">
      <c r="A526" s="324">
        <f>IF((SUM('Раздел 4'!G60:G60)&lt;=SUM('Раздел 4'!E60:E60)),"","Неверно!")</f>
      </c>
      <c r="B526" s="329">
        <v>67309</v>
      </c>
      <c r="C526" s="326" t="s">
        <v>711</v>
      </c>
      <c r="D526" s="326" t="s">
        <v>613</v>
      </c>
    </row>
    <row r="527" spans="1:4" ht="25.5">
      <c r="A527" s="324">
        <f>IF((SUM('Раздел 4'!G66:G66)&lt;=SUM('Раздел 4'!E66:E66)),"","Неверно!")</f>
      </c>
      <c r="B527" s="329">
        <v>67309</v>
      </c>
      <c r="C527" s="326" t="s">
        <v>716</v>
      </c>
      <c r="D527" s="326" t="s">
        <v>613</v>
      </c>
    </row>
    <row r="528" spans="1:4" ht="25.5">
      <c r="A528" s="324">
        <f>IF((SUM('Раздел 4'!G20:G20)&lt;=SUM('Раздел 4'!E20:E20)),"","Неверно!")</f>
      </c>
      <c r="B528" s="329">
        <v>67309</v>
      </c>
      <c r="C528" s="326" t="s">
        <v>718</v>
      </c>
      <c r="D528" s="326" t="s">
        <v>613</v>
      </c>
    </row>
    <row r="529" spans="1:4" ht="25.5">
      <c r="A529" s="324">
        <f>IF((SUM('Раздел 4'!G43:G43)&lt;=SUM('Раздел 4'!E43:E43)),"","Неверно!")</f>
      </c>
      <c r="B529" s="329">
        <v>67309</v>
      </c>
      <c r="C529" s="326" t="s">
        <v>719</v>
      </c>
      <c r="D529" s="326" t="s">
        <v>613</v>
      </c>
    </row>
    <row r="530" spans="1:4" ht="25.5">
      <c r="A530" s="324">
        <f>IF((SUM('Раздел 4'!G25:G25)&lt;=SUM('Раздел 4'!E25:E25)),"","Неверно!")</f>
      </c>
      <c r="B530" s="329">
        <v>67309</v>
      </c>
      <c r="C530" s="326" t="s">
        <v>724</v>
      </c>
      <c r="D530" s="326" t="s">
        <v>613</v>
      </c>
    </row>
    <row r="531" spans="1:4" ht="25.5">
      <c r="A531" s="324">
        <f>IF((SUM('Раздел 4'!G45:G45)&lt;=SUM('Раздел 4'!E45:E45)),"","Неверно!")</f>
      </c>
      <c r="B531" s="329">
        <v>67309</v>
      </c>
      <c r="C531" s="326" t="s">
        <v>738</v>
      </c>
      <c r="D531" s="326" t="s">
        <v>613</v>
      </c>
    </row>
    <row r="532" spans="1:4" ht="25.5">
      <c r="A532" s="324">
        <f>IF((SUM('Раздел 4'!G48:G48)&lt;=SUM('Раздел 4'!E48:E48)),"","Неверно!")</f>
      </c>
      <c r="B532" s="329">
        <v>67309</v>
      </c>
      <c r="C532" s="326" t="s">
        <v>725</v>
      </c>
      <c r="D532" s="326" t="s">
        <v>613</v>
      </c>
    </row>
    <row r="533" spans="1:4" ht="25.5">
      <c r="A533" s="324">
        <f>IF((SUM('Раздел 4'!G8:G8)&lt;=SUM('Раздел 4'!E8:E8)),"","Неверно!")</f>
      </c>
      <c r="B533" s="329">
        <v>67309</v>
      </c>
      <c r="C533" s="326" t="s">
        <v>728</v>
      </c>
      <c r="D533" s="326" t="s">
        <v>613</v>
      </c>
    </row>
    <row r="534" spans="1:4" ht="25.5">
      <c r="A534" s="324">
        <f>IF((SUM('Раздел 4'!G65:G65)&lt;=SUM('Раздел 4'!E65:E65)),"","Неверно!")</f>
      </c>
      <c r="B534" s="329">
        <v>67309</v>
      </c>
      <c r="C534" s="326" t="s">
        <v>726</v>
      </c>
      <c r="D534" s="326" t="s">
        <v>613</v>
      </c>
    </row>
    <row r="535" spans="1:4" ht="25.5">
      <c r="A535" s="324">
        <f>IF((SUM('Раздел 4'!G68:G68)&lt;=SUM('Раздел 4'!E68:E68)),"","Неверно!")</f>
      </c>
      <c r="B535" s="329">
        <v>67309</v>
      </c>
      <c r="C535" s="326" t="s">
        <v>736</v>
      </c>
      <c r="D535" s="326" t="s">
        <v>613</v>
      </c>
    </row>
    <row r="536" spans="1:4" ht="25.5">
      <c r="A536" s="324">
        <f>IF((SUM('Раздел 4'!G28:G28)&lt;=SUM('Раздел 4'!E28:E28)),"","Неверно!")</f>
      </c>
      <c r="B536" s="329">
        <v>67309</v>
      </c>
      <c r="C536" s="326" t="s">
        <v>733</v>
      </c>
      <c r="D536" s="326" t="s">
        <v>613</v>
      </c>
    </row>
    <row r="537" spans="1:4" ht="25.5">
      <c r="A537" s="324">
        <f>IF((SUM('Раздел 4'!G51:G51)&lt;=SUM('Раздел 4'!E51:E51)),"","Неверно!")</f>
      </c>
      <c r="B537" s="329">
        <v>67309</v>
      </c>
      <c r="C537" s="326" t="s">
        <v>732</v>
      </c>
      <c r="D537" s="326" t="s">
        <v>613</v>
      </c>
    </row>
    <row r="538" spans="1:4" ht="25.5">
      <c r="A538" s="324">
        <f>IF((SUM('Раздел 4'!G54:G54)&lt;=SUM('Раздел 4'!E54:E54)),"","Неверно!")</f>
      </c>
      <c r="B538" s="329">
        <v>67309</v>
      </c>
      <c r="C538" s="326" t="s">
        <v>734</v>
      </c>
      <c r="D538" s="326" t="s">
        <v>613</v>
      </c>
    </row>
    <row r="539" spans="1:4" ht="25.5">
      <c r="A539" s="324">
        <f>IF((SUM('Раздел 4'!G14:G14)&lt;=SUM('Раздел 4'!E14:E14)),"","Неверно!")</f>
      </c>
      <c r="B539" s="329">
        <v>67309</v>
      </c>
      <c r="C539" s="326" t="s">
        <v>735</v>
      </c>
      <c r="D539" s="326" t="s">
        <v>613</v>
      </c>
    </row>
    <row r="540" spans="1:4" ht="25.5">
      <c r="A540" s="324">
        <f>IF((SUM('Раздел 4'!G17:G17)&lt;=SUM('Раздел 4'!E17:E17)),"","Неверно!")</f>
      </c>
      <c r="B540" s="329">
        <v>67309</v>
      </c>
      <c r="C540" s="326" t="s">
        <v>739</v>
      </c>
      <c r="D540" s="326" t="s">
        <v>613</v>
      </c>
    </row>
    <row r="541" spans="1:4" ht="25.5">
      <c r="A541" s="324">
        <f>IF((SUM('Раздел 4'!G37:G37)&lt;=SUM('Раздел 4'!E37:E37)),"","Неверно!")</f>
      </c>
      <c r="B541" s="329">
        <v>67309</v>
      </c>
      <c r="C541" s="326" t="s">
        <v>737</v>
      </c>
      <c r="D541" s="326" t="s">
        <v>613</v>
      </c>
    </row>
    <row r="542" spans="1:4" ht="25.5">
      <c r="A542" s="324">
        <f>IF((SUM('Раздел 4'!G31:G31)&lt;=SUM('Раздел 4'!E31:E31)),"","Неверно!")</f>
      </c>
      <c r="B542" s="329">
        <v>67309</v>
      </c>
      <c r="C542" s="326" t="s">
        <v>727</v>
      </c>
      <c r="D542" s="326" t="s">
        <v>613</v>
      </c>
    </row>
    <row r="543" spans="1:4" ht="25.5">
      <c r="A543" s="324">
        <f>IF((SUM('Раздел 4'!G11:G11)&lt;=SUM('Раздел 4'!E11:E11)),"","Неверно!")</f>
      </c>
      <c r="B543" s="329">
        <v>67309</v>
      </c>
      <c r="C543" s="326" t="s">
        <v>730</v>
      </c>
      <c r="D543" s="326" t="s">
        <v>613</v>
      </c>
    </row>
    <row r="544" spans="1:4" ht="25.5">
      <c r="A544" s="324">
        <f>IF((SUM('Раздел 4'!G34:G34)&lt;=SUM('Раздел 4'!E34:E34)),"","Неверно!")</f>
      </c>
      <c r="B544" s="329">
        <v>67309</v>
      </c>
      <c r="C544" s="326" t="s">
        <v>731</v>
      </c>
      <c r="D544" s="326" t="s">
        <v>613</v>
      </c>
    </row>
    <row r="545" spans="1:4" ht="25.5">
      <c r="A545" s="324">
        <f>IF((SUM('Раздел 4'!G57:G57)&lt;=SUM('Раздел 4'!E57:E57)),"","Неверно!")</f>
      </c>
      <c r="B545" s="329">
        <v>67309</v>
      </c>
      <c r="C545" s="326" t="s">
        <v>729</v>
      </c>
      <c r="D545" s="326" t="s">
        <v>613</v>
      </c>
    </row>
    <row r="546" spans="1:4" ht="25.5">
      <c r="A546" s="324">
        <f>IF((SUM('Раздел 4'!E26:E26)+SUM('Раздел 4'!F26:F26)&lt;=SUM('Раздел 4'!D26:D26)),"","Неверно!")</f>
      </c>
      <c r="B546" s="329">
        <v>67310</v>
      </c>
      <c r="C546" s="326" t="s">
        <v>1588</v>
      </c>
      <c r="D546" s="326" t="s">
        <v>1569</v>
      </c>
    </row>
    <row r="547" spans="1:4" ht="25.5">
      <c r="A547" s="324">
        <f>IF((SUM('Раздел 4'!E23:E23)+SUM('Раздел 4'!F23:F23)&lt;=SUM('Раздел 4'!D23:D23)),"","Неверно!")</f>
      </c>
      <c r="B547" s="329">
        <v>67310</v>
      </c>
      <c r="C547" s="326" t="s">
        <v>1585</v>
      </c>
      <c r="D547" s="326" t="s">
        <v>1569</v>
      </c>
    </row>
    <row r="548" spans="1:4" ht="25.5">
      <c r="A548" s="324">
        <f>IF((SUM('Раздел 4'!E63:E63)+SUM('Раздел 4'!F63:F63)&lt;=SUM('Раздел 4'!D63:D63)),"","Неверно!")</f>
      </c>
      <c r="B548" s="329">
        <v>67310</v>
      </c>
      <c r="C548" s="326" t="s">
        <v>1562</v>
      </c>
      <c r="D548" s="326" t="s">
        <v>1569</v>
      </c>
    </row>
    <row r="549" spans="1:4" ht="25.5">
      <c r="A549" s="324">
        <f>IF((SUM('Раздел 4'!E46:E46)+SUM('Раздел 4'!F46:F46)&lt;=SUM('Раздел 4'!D46:D46)),"","Неверно!")</f>
      </c>
      <c r="B549" s="329">
        <v>67310</v>
      </c>
      <c r="C549" s="326" t="s">
        <v>1545</v>
      </c>
      <c r="D549" s="326" t="s">
        <v>1569</v>
      </c>
    </row>
    <row r="550" spans="1:4" ht="25.5">
      <c r="A550" s="324">
        <f>IF((SUM('Раздел 4'!E66:E66)+SUM('Раздел 4'!F66:F66)&lt;=SUM('Раздел 4'!D66:D66)),"","Неверно!")</f>
      </c>
      <c r="B550" s="329">
        <v>67310</v>
      </c>
      <c r="C550" s="326" t="s">
        <v>1565</v>
      </c>
      <c r="D550" s="326" t="s">
        <v>1569</v>
      </c>
    </row>
    <row r="551" spans="1:4" ht="25.5">
      <c r="A551" s="324">
        <f>IF((SUM('Раздел 4'!E43:E43)+SUM('Раздел 4'!F43:F43)&lt;=SUM('Раздел 4'!D43:D43)),"","Неверно!")</f>
      </c>
      <c r="B551" s="329">
        <v>67310</v>
      </c>
      <c r="C551" s="326" t="s">
        <v>1542</v>
      </c>
      <c r="D551" s="326" t="s">
        <v>1569</v>
      </c>
    </row>
    <row r="552" spans="1:4" ht="25.5">
      <c r="A552" s="324">
        <f>IF((SUM('Раздел 4'!E20:E20)+SUM('Раздел 4'!F20:F20)&lt;=SUM('Раздел 4'!D20:D20)),"","Неверно!")</f>
      </c>
      <c r="B552" s="329">
        <v>67310</v>
      </c>
      <c r="C552" s="326" t="s">
        <v>1582</v>
      </c>
      <c r="D552" s="326" t="s">
        <v>1569</v>
      </c>
    </row>
    <row r="553" spans="1:4" ht="25.5">
      <c r="A553" s="324">
        <f>IF((SUM('Раздел 4'!E34:E34)+SUM('Раздел 4'!F34:F34)&lt;=SUM('Раздел 4'!D34:D34)),"","Неверно!")</f>
      </c>
      <c r="B553" s="329">
        <v>67310</v>
      </c>
      <c r="C553" s="326" t="s">
        <v>1533</v>
      </c>
      <c r="D553" s="326" t="s">
        <v>1569</v>
      </c>
    </row>
    <row r="554" spans="1:4" ht="25.5">
      <c r="A554" s="324">
        <f>IF((SUM('Раздел 4'!E37:E37)+SUM('Раздел 4'!F37:F37)&lt;=SUM('Раздел 4'!D37:D37)),"","Неверно!")</f>
      </c>
      <c r="B554" s="329">
        <v>67310</v>
      </c>
      <c r="C554" s="326" t="s">
        <v>1536</v>
      </c>
      <c r="D554" s="326" t="s">
        <v>1569</v>
      </c>
    </row>
    <row r="555" spans="1:4" ht="25.5">
      <c r="A555" s="324">
        <f>IF((SUM('Раздел 4'!E60:E60)+SUM('Раздел 4'!F60:F60)&lt;=SUM('Раздел 4'!D60:D60)),"","Неверно!")</f>
      </c>
      <c r="B555" s="329">
        <v>67310</v>
      </c>
      <c r="C555" s="326" t="s">
        <v>1559</v>
      </c>
      <c r="D555" s="326" t="s">
        <v>1569</v>
      </c>
    </row>
    <row r="556" spans="1:4" ht="25.5">
      <c r="A556" s="324">
        <f>IF((SUM('Раздел 4'!E14:E14)+SUM('Раздел 4'!F14:F14)&lt;=SUM('Раздел 4'!D14:D14)),"","Неверно!")</f>
      </c>
      <c r="B556" s="329">
        <v>67310</v>
      </c>
      <c r="C556" s="326" t="s">
        <v>1576</v>
      </c>
      <c r="D556" s="326" t="s">
        <v>1569</v>
      </c>
    </row>
    <row r="557" spans="1:4" ht="25.5">
      <c r="A557" s="324">
        <f>IF((SUM('Раздел 4'!E40:E40)+SUM('Раздел 4'!F40:F40)&lt;=SUM('Раздел 4'!D40:D40)),"","Неверно!")</f>
      </c>
      <c r="B557" s="329">
        <v>67310</v>
      </c>
      <c r="C557" s="326" t="s">
        <v>1539</v>
      </c>
      <c r="D557" s="326" t="s">
        <v>1569</v>
      </c>
    </row>
    <row r="558" spans="1:4" ht="25.5">
      <c r="A558" s="324">
        <f>IF((SUM('Раздел 4'!E17:E17)+SUM('Раздел 4'!F17:F17)&lt;=SUM('Раздел 4'!D17:D17)),"","Неверно!")</f>
      </c>
      <c r="B558" s="329">
        <v>67310</v>
      </c>
      <c r="C558" s="326" t="s">
        <v>1579</v>
      </c>
      <c r="D558" s="326" t="s">
        <v>1569</v>
      </c>
    </row>
    <row r="559" spans="1:4" ht="25.5">
      <c r="A559" s="324">
        <f>IF((SUM('Раздел 4'!E57:E57)+SUM('Раздел 4'!F57:F57)&lt;=SUM('Раздел 4'!D57:D57)),"","Неверно!")</f>
      </c>
      <c r="B559" s="329">
        <v>67310</v>
      </c>
      <c r="C559" s="326" t="s">
        <v>1556</v>
      </c>
      <c r="D559" s="326" t="s">
        <v>1569</v>
      </c>
    </row>
    <row r="560" spans="1:4" ht="25.5">
      <c r="A560" s="324">
        <f>IF((SUM('Раздел 4'!E54:E54)+SUM('Раздел 4'!F54:F54)&lt;=SUM('Раздел 4'!D54:D54)),"","Неверно!")</f>
      </c>
      <c r="B560" s="329">
        <v>67310</v>
      </c>
      <c r="C560" s="326" t="s">
        <v>1553</v>
      </c>
      <c r="D560" s="326" t="s">
        <v>1569</v>
      </c>
    </row>
    <row r="561" spans="1:4" ht="25.5">
      <c r="A561" s="324">
        <f>IF((SUM('Раздел 4'!E35:E35)+SUM('Раздел 4'!F35:F35)&lt;=SUM('Раздел 4'!D35:D35)),"","Неверно!")</f>
      </c>
      <c r="B561" s="329">
        <v>67310</v>
      </c>
      <c r="C561" s="326" t="s">
        <v>1534</v>
      </c>
      <c r="D561" s="326" t="s">
        <v>1569</v>
      </c>
    </row>
    <row r="562" spans="1:4" ht="25.5">
      <c r="A562" s="324">
        <f>IF((SUM('Раздел 4'!E12:E12)+SUM('Раздел 4'!F12:F12)&lt;=SUM('Раздел 4'!D12:D12)),"","Неверно!")</f>
      </c>
      <c r="B562" s="329">
        <v>67310</v>
      </c>
      <c r="C562" s="326" t="s">
        <v>1574</v>
      </c>
      <c r="D562" s="326" t="s">
        <v>1569</v>
      </c>
    </row>
    <row r="563" spans="1:4" ht="25.5">
      <c r="A563" s="324">
        <f>IF((SUM('Раздел 4'!E52:E52)+SUM('Раздел 4'!F52:F52)&lt;=SUM('Раздел 4'!D52:D52)),"","Неверно!")</f>
      </c>
      <c r="B563" s="329">
        <v>67310</v>
      </c>
      <c r="C563" s="326" t="s">
        <v>1551</v>
      </c>
      <c r="D563" s="326" t="s">
        <v>1569</v>
      </c>
    </row>
    <row r="564" spans="1:4" ht="25.5">
      <c r="A564" s="324">
        <f>IF((SUM('Раздел 4'!E49:E49)+SUM('Раздел 4'!F49:F49)&lt;=SUM('Раздел 4'!D49:D49)),"","Неверно!")</f>
      </c>
      <c r="B564" s="329">
        <v>67310</v>
      </c>
      <c r="C564" s="326" t="s">
        <v>1548</v>
      </c>
      <c r="D564" s="326" t="s">
        <v>1569</v>
      </c>
    </row>
    <row r="565" spans="1:4" ht="25.5">
      <c r="A565" s="324">
        <f>IF((SUM('Раздел 4'!E32:E32)+SUM('Раздел 4'!F32:F32)&lt;=SUM('Раздел 4'!D32:D32)),"","Неверно!")</f>
      </c>
      <c r="B565" s="329">
        <v>67310</v>
      </c>
      <c r="C565" s="326" t="s">
        <v>1531</v>
      </c>
      <c r="D565" s="326" t="s">
        <v>1569</v>
      </c>
    </row>
    <row r="566" spans="1:4" ht="25.5">
      <c r="A566" s="324">
        <f>IF((SUM('Раздел 4'!E9:E9)+SUM('Раздел 4'!F9:F9)&lt;=SUM('Раздел 4'!D9:D9)),"","Неверно!")</f>
      </c>
      <c r="B566" s="329">
        <v>67310</v>
      </c>
      <c r="C566" s="326" t="s">
        <v>1571</v>
      </c>
      <c r="D566" s="326" t="s">
        <v>1569</v>
      </c>
    </row>
    <row r="567" spans="1:4" ht="25.5">
      <c r="A567" s="324">
        <f>IF((SUM('Раздел 4'!E29:E29)+SUM('Раздел 4'!F29:F29)&lt;=SUM('Раздел 4'!D29:D29)),"","Неверно!")</f>
      </c>
      <c r="B567" s="329">
        <v>67310</v>
      </c>
      <c r="C567" s="326" t="s">
        <v>1528</v>
      </c>
      <c r="D567" s="326" t="s">
        <v>1569</v>
      </c>
    </row>
    <row r="568" spans="1:4" ht="25.5">
      <c r="A568" s="324">
        <f>IF((SUM('Раздел 4'!E55:E55)+SUM('Раздел 4'!F55:F55)&lt;=SUM('Раздел 4'!D55:D55)),"","Неверно!")</f>
      </c>
      <c r="B568" s="329">
        <v>67310</v>
      </c>
      <c r="C568" s="326" t="s">
        <v>1554</v>
      </c>
      <c r="D568" s="326" t="s">
        <v>1569</v>
      </c>
    </row>
    <row r="569" spans="1:4" ht="25.5">
      <c r="A569" s="324">
        <f>IF((SUM('Раздел 4'!E58:E58)+SUM('Раздел 4'!F58:F58)&lt;=SUM('Раздел 4'!D58:D58)),"","Неверно!")</f>
      </c>
      <c r="B569" s="329">
        <v>67310</v>
      </c>
      <c r="C569" s="326" t="s">
        <v>1557</v>
      </c>
      <c r="D569" s="326" t="s">
        <v>1569</v>
      </c>
    </row>
    <row r="570" spans="1:4" ht="25.5">
      <c r="A570" s="324">
        <f>IF((SUM('Раздел 4'!E61:E61)+SUM('Раздел 4'!F61:F61)&lt;=SUM('Раздел 4'!D61:D61)),"","Неверно!")</f>
      </c>
      <c r="B570" s="329">
        <v>67310</v>
      </c>
      <c r="C570" s="326" t="s">
        <v>1560</v>
      </c>
      <c r="D570" s="326" t="s">
        <v>1569</v>
      </c>
    </row>
    <row r="571" spans="1:4" ht="25.5">
      <c r="A571" s="324">
        <f>IF((SUM('Раздел 4'!E21:E21)+SUM('Раздел 4'!F21:F21)&lt;=SUM('Раздел 4'!D21:D21)),"","Неверно!")</f>
      </c>
      <c r="B571" s="329">
        <v>67310</v>
      </c>
      <c r="C571" s="326" t="s">
        <v>1583</v>
      </c>
      <c r="D571" s="326" t="s">
        <v>1569</v>
      </c>
    </row>
    <row r="572" spans="1:4" ht="25.5">
      <c r="A572" s="324">
        <f>IF((SUM('Раздел 4'!E38:E38)+SUM('Раздел 4'!F38:F38)&lt;=SUM('Раздел 4'!D38:D38)),"","Неверно!")</f>
      </c>
      <c r="B572" s="329">
        <v>67310</v>
      </c>
      <c r="C572" s="326" t="s">
        <v>1537</v>
      </c>
      <c r="D572" s="326" t="s">
        <v>1569</v>
      </c>
    </row>
    <row r="573" spans="1:4" ht="25.5">
      <c r="A573" s="324">
        <f>IF((SUM('Раздел 4'!E50:E50)+SUM('Раздел 4'!F50:F50)&lt;=SUM('Раздел 4'!D50:D50)),"","Неверно!")</f>
      </c>
      <c r="B573" s="329">
        <v>67310</v>
      </c>
      <c r="C573" s="326" t="s">
        <v>1549</v>
      </c>
      <c r="D573" s="326" t="s">
        <v>1569</v>
      </c>
    </row>
    <row r="574" spans="1:4" ht="25.5">
      <c r="A574" s="324">
        <f>IF((SUM('Раздел 4'!E41:E41)+SUM('Раздел 4'!F41:F41)&lt;=SUM('Раздел 4'!D41:D41)),"","Неверно!")</f>
      </c>
      <c r="B574" s="329">
        <v>67310</v>
      </c>
      <c r="C574" s="326" t="s">
        <v>1540</v>
      </c>
      <c r="D574" s="326" t="s">
        <v>1569</v>
      </c>
    </row>
    <row r="575" spans="1:4" ht="25.5">
      <c r="A575" s="324">
        <f>IF((SUM('Раздел 4'!E64:E64)+SUM('Раздел 4'!F64:F64)&lt;=SUM('Раздел 4'!D64:D64)),"","Неверно!")</f>
      </c>
      <c r="B575" s="329">
        <v>67310</v>
      </c>
      <c r="C575" s="326" t="s">
        <v>1563</v>
      </c>
      <c r="D575" s="326" t="s">
        <v>1569</v>
      </c>
    </row>
    <row r="576" spans="1:4" ht="25.5">
      <c r="A576" s="324">
        <f>IF((SUM('Раздел 4'!E15:E15)+SUM('Раздел 4'!F15:F15)&lt;=SUM('Раздел 4'!D15:D15)),"","Неверно!")</f>
      </c>
      <c r="B576" s="329">
        <v>67310</v>
      </c>
      <c r="C576" s="326" t="s">
        <v>1577</v>
      </c>
      <c r="D576" s="326" t="s">
        <v>1569</v>
      </c>
    </row>
    <row r="577" spans="1:4" ht="25.5">
      <c r="A577" s="324">
        <f>IF((SUM('Раздел 4'!E18:E18)+SUM('Раздел 4'!F18:F18)&lt;=SUM('Раздел 4'!D18:D18)),"","Неверно!")</f>
      </c>
      <c r="B577" s="329">
        <v>67310</v>
      </c>
      <c r="C577" s="326" t="s">
        <v>1580</v>
      </c>
      <c r="D577" s="326" t="s">
        <v>1569</v>
      </c>
    </row>
    <row r="578" spans="1:4" ht="25.5">
      <c r="A578" s="324">
        <f>IF((SUM('Раздел 4'!E56:E56)+SUM('Раздел 4'!F56:F56)&lt;=SUM('Раздел 4'!D56:D56)),"","Неверно!")</f>
      </c>
      <c r="B578" s="329">
        <v>67310</v>
      </c>
      <c r="C578" s="326" t="s">
        <v>1555</v>
      </c>
      <c r="D578" s="326" t="s">
        <v>1569</v>
      </c>
    </row>
    <row r="579" spans="1:4" ht="25.5">
      <c r="A579" s="324">
        <f>IF((SUM('Раздел 4'!E33:E33)+SUM('Раздел 4'!F33:F33)&lt;=SUM('Раздел 4'!D33:D33)),"","Неверно!")</f>
      </c>
      <c r="B579" s="329">
        <v>67310</v>
      </c>
      <c r="C579" s="326" t="s">
        <v>1532</v>
      </c>
      <c r="D579" s="326" t="s">
        <v>1569</v>
      </c>
    </row>
    <row r="580" spans="1:4" ht="25.5">
      <c r="A580" s="324">
        <f>IF((SUM('Раздел 4'!E10:E10)+SUM('Раздел 4'!F10:F10)&lt;=SUM('Раздел 4'!D10:D10)),"","Неверно!")</f>
      </c>
      <c r="B580" s="329">
        <v>67310</v>
      </c>
      <c r="C580" s="326" t="s">
        <v>1572</v>
      </c>
      <c r="D580" s="326" t="s">
        <v>1569</v>
      </c>
    </row>
    <row r="581" spans="1:4" ht="25.5">
      <c r="A581" s="324">
        <f>IF((SUM('Раздел 4'!E65:E65)+SUM('Раздел 4'!F65:F65)&lt;=SUM('Раздел 4'!D65:D65)),"","Неверно!")</f>
      </c>
      <c r="B581" s="329">
        <v>67310</v>
      </c>
      <c r="C581" s="326" t="s">
        <v>1564</v>
      </c>
      <c r="D581" s="326" t="s">
        <v>1569</v>
      </c>
    </row>
    <row r="582" spans="1:4" ht="25.5">
      <c r="A582" s="324">
        <f>IF((SUM('Раздел 4'!E42:E42)+SUM('Раздел 4'!F42:F42)&lt;=SUM('Раздел 4'!D42:D42)),"","Неверно!")</f>
      </c>
      <c r="B582" s="329">
        <v>67310</v>
      </c>
      <c r="C582" s="326" t="s">
        <v>1541</v>
      </c>
      <c r="D582" s="326" t="s">
        <v>1569</v>
      </c>
    </row>
    <row r="583" spans="1:4" ht="25.5">
      <c r="A583" s="324">
        <f>IF((SUM('Раздел 4'!E59:E59)+SUM('Раздел 4'!F59:F59)&lt;=SUM('Раздел 4'!D59:D59)),"","Неверно!")</f>
      </c>
      <c r="B583" s="329">
        <v>67310</v>
      </c>
      <c r="C583" s="326" t="s">
        <v>1558</v>
      </c>
      <c r="D583" s="326" t="s">
        <v>1569</v>
      </c>
    </row>
    <row r="584" spans="1:4" ht="25.5">
      <c r="A584" s="324">
        <f>IF((SUM('Раздел 4'!E19:E19)+SUM('Раздел 4'!F19:F19)&lt;=SUM('Раздел 4'!D19:D19)),"","Неверно!")</f>
      </c>
      <c r="B584" s="329">
        <v>67310</v>
      </c>
      <c r="C584" s="326" t="s">
        <v>1581</v>
      </c>
      <c r="D584" s="326" t="s">
        <v>1569</v>
      </c>
    </row>
    <row r="585" spans="1:4" ht="25.5">
      <c r="A585" s="324">
        <f>IF((SUM('Раздел 4'!E36:E36)+SUM('Раздел 4'!F36:F36)&lt;=SUM('Раздел 4'!D36:D36)),"","Неверно!")</f>
      </c>
      <c r="B585" s="329">
        <v>67310</v>
      </c>
      <c r="C585" s="326" t="s">
        <v>1535</v>
      </c>
      <c r="D585" s="326" t="s">
        <v>1569</v>
      </c>
    </row>
    <row r="586" spans="1:4" ht="25.5">
      <c r="A586" s="324">
        <f>IF((SUM('Раздел 4'!E13:E13)+SUM('Раздел 4'!F13:F13)&lt;=SUM('Раздел 4'!D13:D13)),"","Неверно!")</f>
      </c>
      <c r="B586" s="329">
        <v>67310</v>
      </c>
      <c r="C586" s="326" t="s">
        <v>1575</v>
      </c>
      <c r="D586" s="326" t="s">
        <v>1569</v>
      </c>
    </row>
    <row r="587" spans="1:4" ht="25.5">
      <c r="A587" s="324">
        <f>IF((SUM('Раздел 4'!E53:E53)+SUM('Раздел 4'!F53:F53)&lt;=SUM('Раздел 4'!D53:D53)),"","Неверно!")</f>
      </c>
      <c r="B587" s="329">
        <v>67310</v>
      </c>
      <c r="C587" s="326" t="s">
        <v>1552</v>
      </c>
      <c r="D587" s="326" t="s">
        <v>1569</v>
      </c>
    </row>
    <row r="588" spans="1:4" ht="25.5">
      <c r="A588" s="324">
        <f>IF((SUM('Раздел 4'!E16:E16)+SUM('Раздел 4'!F16:F16)&lt;=SUM('Раздел 4'!D16:D16)),"","Неверно!")</f>
      </c>
      <c r="B588" s="329">
        <v>67310</v>
      </c>
      <c r="C588" s="326" t="s">
        <v>1578</v>
      </c>
      <c r="D588" s="326" t="s">
        <v>1569</v>
      </c>
    </row>
    <row r="589" spans="1:4" ht="25.5">
      <c r="A589" s="324">
        <f>IF((SUM('Раздел 4'!E30:E30)+SUM('Раздел 4'!F30:F30)&lt;=SUM('Раздел 4'!D30:D30)),"","Неверно!")</f>
      </c>
      <c r="B589" s="329">
        <v>67310</v>
      </c>
      <c r="C589" s="326" t="s">
        <v>1529</v>
      </c>
      <c r="D589" s="326" t="s">
        <v>1569</v>
      </c>
    </row>
    <row r="590" spans="1:4" ht="25.5">
      <c r="A590" s="324">
        <f>IF((SUM('Раздел 4'!E67:E67)+SUM('Раздел 4'!F67:F67)&lt;=SUM('Раздел 4'!D67:D67)),"","Неверно!")</f>
      </c>
      <c r="B590" s="329">
        <v>67310</v>
      </c>
      <c r="C590" s="326" t="s">
        <v>1566</v>
      </c>
      <c r="D590" s="326" t="s">
        <v>1569</v>
      </c>
    </row>
    <row r="591" spans="1:4" ht="25.5">
      <c r="A591" s="324">
        <f>IF((SUM('Раздел 4'!E44:E44)+SUM('Раздел 4'!F44:F44)&lt;=SUM('Раздел 4'!D44:D44)),"","Неверно!")</f>
      </c>
      <c r="B591" s="329">
        <v>67310</v>
      </c>
      <c r="C591" s="326" t="s">
        <v>1543</v>
      </c>
      <c r="D591" s="326" t="s">
        <v>1569</v>
      </c>
    </row>
    <row r="592" spans="1:4" ht="25.5">
      <c r="A592" s="324">
        <f>IF((SUM('Раздел 4'!E27:E27)+SUM('Раздел 4'!F27:F27)&lt;=SUM('Раздел 4'!D27:D27)),"","Неверно!")</f>
      </c>
      <c r="B592" s="329">
        <v>67310</v>
      </c>
      <c r="C592" s="326" t="s">
        <v>1589</v>
      </c>
      <c r="D592" s="326" t="s">
        <v>1569</v>
      </c>
    </row>
    <row r="593" spans="1:4" ht="25.5">
      <c r="A593" s="324">
        <f>IF((SUM('Раздел 4'!E24:E24)+SUM('Раздел 4'!F24:F24)&lt;=SUM('Раздел 4'!D24:D24)),"","Неверно!")</f>
      </c>
      <c r="B593" s="329">
        <v>67310</v>
      </c>
      <c r="C593" s="326" t="s">
        <v>1586</v>
      </c>
      <c r="D593" s="326" t="s">
        <v>1569</v>
      </c>
    </row>
    <row r="594" spans="1:4" ht="25.5">
      <c r="A594" s="324">
        <f>IF((SUM('Раздел 4'!E7:E7)+SUM('Раздел 4'!F7:F7)&lt;=SUM('Раздел 4'!D7:D7)),"","Неверно!")</f>
      </c>
      <c r="B594" s="329">
        <v>67310</v>
      </c>
      <c r="C594" s="326" t="s">
        <v>1568</v>
      </c>
      <c r="D594" s="326" t="s">
        <v>1569</v>
      </c>
    </row>
    <row r="595" spans="1:4" ht="25.5">
      <c r="A595" s="324">
        <f>IF((SUM('Раздел 4'!E47:E47)+SUM('Раздел 4'!F47:F47)&lt;=SUM('Раздел 4'!D47:D47)),"","Неверно!")</f>
      </c>
      <c r="B595" s="329">
        <v>67310</v>
      </c>
      <c r="C595" s="326" t="s">
        <v>1546</v>
      </c>
      <c r="D595" s="326" t="s">
        <v>1569</v>
      </c>
    </row>
    <row r="596" spans="1:4" ht="25.5">
      <c r="A596" s="324">
        <f>IF((SUM('Раздел 4'!E22:E22)+SUM('Раздел 4'!F22:F22)&lt;=SUM('Раздел 4'!D22:D22)),"","Неверно!")</f>
      </c>
      <c r="B596" s="329">
        <v>67310</v>
      </c>
      <c r="C596" s="326" t="s">
        <v>1584</v>
      </c>
      <c r="D596" s="326" t="s">
        <v>1569</v>
      </c>
    </row>
    <row r="597" spans="1:4" ht="25.5">
      <c r="A597" s="324">
        <f>IF((SUM('Раздел 4'!E45:E45)+SUM('Раздел 4'!F45:F45)&lt;=SUM('Раздел 4'!D45:D45)),"","Неверно!")</f>
      </c>
      <c r="B597" s="329">
        <v>67310</v>
      </c>
      <c r="C597" s="326" t="s">
        <v>1544</v>
      </c>
      <c r="D597" s="326" t="s">
        <v>1569</v>
      </c>
    </row>
    <row r="598" spans="1:4" ht="25.5">
      <c r="A598" s="324">
        <f>IF((SUM('Раздел 4'!E62:E62)+SUM('Раздел 4'!F62:F62)&lt;=SUM('Раздел 4'!D62:D62)),"","Неверно!")</f>
      </c>
      <c r="B598" s="329">
        <v>67310</v>
      </c>
      <c r="C598" s="326" t="s">
        <v>1561</v>
      </c>
      <c r="D598" s="326" t="s">
        <v>1569</v>
      </c>
    </row>
    <row r="599" spans="1:4" ht="25.5">
      <c r="A599" s="324">
        <f>IF((SUM('Раздел 4'!E39:E39)+SUM('Раздел 4'!F39:F39)&lt;=SUM('Раздел 4'!D39:D39)),"","Неверно!")</f>
      </c>
      <c r="B599" s="329">
        <v>67310</v>
      </c>
      <c r="C599" s="326" t="s">
        <v>1538</v>
      </c>
      <c r="D599" s="326" t="s">
        <v>1569</v>
      </c>
    </row>
    <row r="600" spans="1:4" ht="25.5">
      <c r="A600" s="324">
        <f>IF((SUM('Раздел 4'!E28:E28)+SUM('Раздел 4'!F28:F28)&lt;=SUM('Раздел 4'!D28:D28)),"","Неверно!")</f>
      </c>
      <c r="B600" s="329">
        <v>67310</v>
      </c>
      <c r="C600" s="326" t="s">
        <v>1527</v>
      </c>
      <c r="D600" s="326" t="s">
        <v>1569</v>
      </c>
    </row>
    <row r="601" spans="1:4" ht="25.5">
      <c r="A601" s="324">
        <f>IF((SUM('Раздел 4'!E11:E11)+SUM('Раздел 4'!F11:F11)&lt;=SUM('Раздел 4'!D11:D11)),"","Неверно!")</f>
      </c>
      <c r="B601" s="329">
        <v>67310</v>
      </c>
      <c r="C601" s="326" t="s">
        <v>1573</v>
      </c>
      <c r="D601" s="326" t="s">
        <v>1569</v>
      </c>
    </row>
    <row r="602" spans="1:4" ht="25.5">
      <c r="A602" s="324">
        <f>IF((SUM('Раздел 4'!E51:E51)+SUM('Раздел 4'!F51:F51)&lt;=SUM('Раздел 4'!D51:D51)),"","Неверно!")</f>
      </c>
      <c r="B602" s="329">
        <v>67310</v>
      </c>
      <c r="C602" s="326" t="s">
        <v>1550</v>
      </c>
      <c r="D602" s="326" t="s">
        <v>1569</v>
      </c>
    </row>
    <row r="603" spans="1:4" ht="25.5">
      <c r="A603" s="324">
        <f>IF((SUM('Раздел 4'!E25:E25)+SUM('Раздел 4'!F25:F25)&lt;=SUM('Раздел 4'!D25:D25)),"","Неверно!")</f>
      </c>
      <c r="B603" s="329">
        <v>67310</v>
      </c>
      <c r="C603" s="326" t="s">
        <v>1587</v>
      </c>
      <c r="D603" s="326" t="s">
        <v>1569</v>
      </c>
    </row>
    <row r="604" spans="1:4" ht="25.5">
      <c r="A604" s="324">
        <f>IF((SUM('Раздел 4'!E31:E31)+SUM('Раздел 4'!F31:F31)&lt;=SUM('Раздел 4'!D31:D31)),"","Неверно!")</f>
      </c>
      <c r="B604" s="329">
        <v>67310</v>
      </c>
      <c r="C604" s="326" t="s">
        <v>1530</v>
      </c>
      <c r="D604" s="326" t="s">
        <v>1569</v>
      </c>
    </row>
    <row r="605" spans="1:4" ht="25.5">
      <c r="A605" s="324">
        <f>IF((SUM('Раздел 4'!E48:E48)+SUM('Раздел 4'!F48:F48)&lt;=SUM('Раздел 4'!D48:D48)),"","Неверно!")</f>
      </c>
      <c r="B605" s="329">
        <v>67310</v>
      </c>
      <c r="C605" s="326" t="s">
        <v>1547</v>
      </c>
      <c r="D605" s="326" t="s">
        <v>1569</v>
      </c>
    </row>
    <row r="606" spans="1:4" ht="25.5">
      <c r="A606" s="324">
        <f>IF((SUM('Раздел 4'!E8:E8)+SUM('Раздел 4'!F8:F8)&lt;=SUM('Раздел 4'!D8:D8)),"","Неверно!")</f>
      </c>
      <c r="B606" s="329">
        <v>67310</v>
      </c>
      <c r="C606" s="326" t="s">
        <v>1570</v>
      </c>
      <c r="D606" s="326" t="s">
        <v>1569</v>
      </c>
    </row>
    <row r="607" spans="1:4" ht="25.5">
      <c r="A607" s="324">
        <f>IF((SUM('Раздел 4'!E68:E68)+SUM('Раздел 4'!F68:F68)&lt;=SUM('Раздел 4'!D68:D68)),"","Неверно!")</f>
      </c>
      <c r="B607" s="329">
        <v>67310</v>
      </c>
      <c r="C607" s="326" t="s">
        <v>1567</v>
      </c>
      <c r="D607" s="326" t="s">
        <v>1569</v>
      </c>
    </row>
    <row r="608" spans="1:4" ht="51">
      <c r="A608" s="324">
        <f>IF((SUM('Разделы 2, 3, 5'!K21:K21)=SUM('Разделы 2, 3, 5'!L21:L21)),"","Неверно!")</f>
      </c>
      <c r="B608" s="329">
        <v>67311</v>
      </c>
      <c r="C608" s="326" t="s">
        <v>1289</v>
      </c>
      <c r="D608" s="326" t="s">
        <v>327</v>
      </c>
    </row>
    <row r="609" spans="1:4" ht="51">
      <c r="A609" s="324">
        <f>IF((SUM('Разделы 2, 3, 5'!L9:L23)=SUM('Раздел 1'!Q45:Q45)),"","Неверно!")</f>
      </c>
      <c r="B609" s="329">
        <v>67312</v>
      </c>
      <c r="C609" s="326" t="s">
        <v>1290</v>
      </c>
      <c r="D609" s="326" t="s">
        <v>1016</v>
      </c>
    </row>
    <row r="610" spans="1:4" ht="51">
      <c r="A610" s="324">
        <f>IF((SUM('Разделы 2, 3, 5'!K7:K23)=SUM('Раздел 1'!Q44:Q44)),"","Неверно!")</f>
      </c>
      <c r="B610" s="329">
        <v>67313</v>
      </c>
      <c r="C610" s="326" t="s">
        <v>1291</v>
      </c>
      <c r="D610" s="326" t="s">
        <v>1017</v>
      </c>
    </row>
    <row r="611" spans="1:4" ht="25.5">
      <c r="A611" s="324">
        <f>IF((SUM('Разделы 2, 3, 5'!L18:L18)&lt;=SUM('Разделы 2, 3, 5'!K18:K18)),"","Неверно!")</f>
      </c>
      <c r="B611" s="329">
        <v>67314</v>
      </c>
      <c r="C611" s="326" t="s">
        <v>766</v>
      </c>
      <c r="D611" s="326" t="s">
        <v>326</v>
      </c>
    </row>
    <row r="612" spans="1:4" ht="25.5">
      <c r="A612" s="324">
        <f>IF((SUM('Разделы 2, 3, 5'!L21:L21)&lt;=SUM('Разделы 2, 3, 5'!K21:K21)),"","Неверно!")</f>
      </c>
      <c r="B612" s="329">
        <v>67314</v>
      </c>
      <c r="C612" s="326" t="s">
        <v>768</v>
      </c>
      <c r="D612" s="326" t="s">
        <v>326</v>
      </c>
    </row>
    <row r="613" spans="1:4" ht="25.5">
      <c r="A613" s="324">
        <f>IF((SUM('Разделы 2, 3, 5'!L24:L24)&lt;=SUM('Разделы 2, 3, 5'!K24:K24)),"","Неверно!")</f>
      </c>
      <c r="B613" s="329">
        <v>67314</v>
      </c>
      <c r="C613" s="326" t="s">
        <v>769</v>
      </c>
      <c r="D613" s="326" t="s">
        <v>326</v>
      </c>
    </row>
    <row r="614" spans="1:4" ht="25.5">
      <c r="A614" s="324">
        <f>IF((SUM('Разделы 2, 3, 5'!L27:L27)&lt;=SUM('Разделы 2, 3, 5'!K27:K27)),"","Неверно!")</f>
      </c>
      <c r="B614" s="329">
        <v>67314</v>
      </c>
      <c r="C614" s="326" t="s">
        <v>1292</v>
      </c>
      <c r="D614" s="326" t="s">
        <v>326</v>
      </c>
    </row>
    <row r="615" spans="1:4" ht="25.5">
      <c r="A615" s="324">
        <f>IF((SUM('Разделы 2, 3, 5'!L10:L10)&lt;=SUM('Разделы 2, 3, 5'!K10:K10)),"","Неверно!")</f>
      </c>
      <c r="B615" s="329">
        <v>67314</v>
      </c>
      <c r="C615" s="326" t="s">
        <v>767</v>
      </c>
      <c r="D615" s="326" t="s">
        <v>326</v>
      </c>
    </row>
    <row r="616" spans="1:4" ht="25.5">
      <c r="A616" s="324">
        <f>IF((SUM('Разделы 2, 3, 5'!L30:L30)&lt;=SUM('Разделы 2, 3, 5'!K30:K30)),"","Неверно!")</f>
      </c>
      <c r="B616" s="329">
        <v>67314</v>
      </c>
      <c r="C616" s="326" t="s">
        <v>771</v>
      </c>
      <c r="D616" s="326" t="s">
        <v>326</v>
      </c>
    </row>
    <row r="617" spans="1:4" ht="25.5">
      <c r="A617" s="324">
        <f>IF((SUM('Разделы 2, 3, 5'!L7:L7)&lt;=SUM('Разделы 2, 3, 5'!K7:K7)),"","Неверно!")</f>
      </c>
      <c r="B617" s="329">
        <v>67314</v>
      </c>
      <c r="C617" s="326" t="s">
        <v>770</v>
      </c>
      <c r="D617" s="326" t="s">
        <v>326</v>
      </c>
    </row>
    <row r="618" spans="1:4" ht="25.5">
      <c r="A618" s="324">
        <f>IF((SUM('Разделы 2, 3, 5'!L22:L22)&lt;=SUM('Разделы 2, 3, 5'!K22:K22)),"","Неверно!")</f>
      </c>
      <c r="B618" s="329">
        <v>67314</v>
      </c>
      <c r="C618" s="326" t="s">
        <v>776</v>
      </c>
      <c r="D618" s="326" t="s">
        <v>326</v>
      </c>
    </row>
    <row r="619" spans="1:4" ht="25.5">
      <c r="A619" s="324">
        <f>IF((SUM('Разделы 2, 3, 5'!L25:L25)&lt;=SUM('Разделы 2, 3, 5'!K25:K25)),"","Неверно!")</f>
      </c>
      <c r="B619" s="329">
        <v>67314</v>
      </c>
      <c r="C619" s="326" t="s">
        <v>777</v>
      </c>
      <c r="D619" s="326" t="s">
        <v>326</v>
      </c>
    </row>
    <row r="620" spans="1:4" ht="25.5">
      <c r="A620" s="324">
        <f>IF((SUM('Разделы 2, 3, 5'!L28:L28)&lt;=SUM('Разделы 2, 3, 5'!K28:K28)),"","Неверно!")</f>
      </c>
      <c r="B620" s="329">
        <v>67314</v>
      </c>
      <c r="C620" s="326" t="s">
        <v>781</v>
      </c>
      <c r="D620" s="326" t="s">
        <v>326</v>
      </c>
    </row>
    <row r="621" spans="1:4" ht="25.5">
      <c r="A621" s="324">
        <f>IF((SUM('Разделы 2, 3, 5'!L39:L39)&lt;=SUM('Разделы 2, 3, 5'!K39:K39)),"","Неверно!")</f>
      </c>
      <c r="B621" s="329">
        <v>67314</v>
      </c>
      <c r="C621" s="326" t="s">
        <v>779</v>
      </c>
      <c r="D621" s="326" t="s">
        <v>326</v>
      </c>
    </row>
    <row r="622" spans="1:4" ht="25.5">
      <c r="A622" s="324">
        <f>IF((SUM('Разделы 2, 3, 5'!L19:L19)&lt;=SUM('Разделы 2, 3, 5'!K19:K19)),"","Неверно!")</f>
      </c>
      <c r="B622" s="329">
        <v>67314</v>
      </c>
      <c r="C622" s="326" t="s">
        <v>772</v>
      </c>
      <c r="D622" s="326" t="s">
        <v>326</v>
      </c>
    </row>
    <row r="623" spans="1:4" ht="25.5">
      <c r="A623" s="324">
        <f>IF((SUM('Разделы 2, 3, 5'!L33:L33)&lt;=SUM('Разделы 2, 3, 5'!K33:K33)),"","Неверно!")</f>
      </c>
      <c r="B623" s="329">
        <v>67314</v>
      </c>
      <c r="C623" s="326" t="s">
        <v>773</v>
      </c>
      <c r="D623" s="326" t="s">
        <v>326</v>
      </c>
    </row>
    <row r="624" spans="1:4" ht="25.5">
      <c r="A624" s="324">
        <f>IF((SUM('Разделы 2, 3, 5'!L16:L16)&lt;=SUM('Разделы 2, 3, 5'!K16:K16)),"","Неверно!")</f>
      </c>
      <c r="B624" s="329">
        <v>67314</v>
      </c>
      <c r="C624" s="326" t="s">
        <v>778</v>
      </c>
      <c r="D624" s="326" t="s">
        <v>326</v>
      </c>
    </row>
    <row r="625" spans="1:4" ht="25.5">
      <c r="A625" s="324">
        <f>IF((SUM('Разделы 2, 3, 5'!L13:L13)&lt;=SUM('Разделы 2, 3, 5'!K13:K13)),"","Неверно!")</f>
      </c>
      <c r="B625" s="329">
        <v>67314</v>
      </c>
      <c r="C625" s="326" t="s">
        <v>774</v>
      </c>
      <c r="D625" s="326" t="s">
        <v>326</v>
      </c>
    </row>
    <row r="626" spans="1:4" ht="25.5">
      <c r="A626" s="324">
        <f>IF((SUM('Разделы 2, 3, 5'!L36:L36)&lt;=SUM('Разделы 2, 3, 5'!K36:K36)),"","Неверно!")</f>
      </c>
      <c r="B626" s="329">
        <v>67314</v>
      </c>
      <c r="C626" s="326" t="s">
        <v>775</v>
      </c>
      <c r="D626" s="326" t="s">
        <v>326</v>
      </c>
    </row>
    <row r="627" spans="1:4" ht="25.5">
      <c r="A627" s="324">
        <f>IF((SUM('Разделы 2, 3, 5'!L20:L20)&lt;=SUM('Разделы 2, 3, 5'!K20:K20)),"","Неверно!")</f>
      </c>
      <c r="B627" s="329">
        <v>67314</v>
      </c>
      <c r="C627" s="326" t="s">
        <v>780</v>
      </c>
      <c r="D627" s="326" t="s">
        <v>326</v>
      </c>
    </row>
    <row r="628" spans="1:4" ht="25.5">
      <c r="A628" s="324">
        <f>IF((SUM('Разделы 2, 3, 5'!L14:L14)&lt;=SUM('Разделы 2, 3, 5'!K14:K14)),"","Неверно!")</f>
      </c>
      <c r="B628" s="329">
        <v>67314</v>
      </c>
      <c r="C628" s="326" t="s">
        <v>786</v>
      </c>
      <c r="D628" s="326" t="s">
        <v>326</v>
      </c>
    </row>
    <row r="629" spans="1:4" ht="25.5">
      <c r="A629" s="324">
        <f>IF((SUM('Разделы 2, 3, 5'!L8:L8)&lt;=SUM('Разделы 2, 3, 5'!K8:K8)),"","Неверно!")</f>
      </c>
      <c r="B629" s="329">
        <v>67314</v>
      </c>
      <c r="C629" s="326" t="s">
        <v>788</v>
      </c>
      <c r="D629" s="326" t="s">
        <v>326</v>
      </c>
    </row>
    <row r="630" spans="1:4" ht="25.5">
      <c r="A630" s="324">
        <f>IF((SUM('Разделы 2, 3, 5'!L31:L31)&lt;=SUM('Разделы 2, 3, 5'!K31:K31)),"","Неверно!")</f>
      </c>
      <c r="B630" s="329">
        <v>67314</v>
      </c>
      <c r="C630" s="326" t="s">
        <v>787</v>
      </c>
      <c r="D630" s="326" t="s">
        <v>326</v>
      </c>
    </row>
    <row r="631" spans="1:4" ht="25.5">
      <c r="A631" s="324">
        <f>IF((SUM('Разделы 2, 3, 5'!L34:L34)&lt;=SUM('Разделы 2, 3, 5'!K34:K34)),"","Неверно!")</f>
      </c>
      <c r="B631" s="329">
        <v>67314</v>
      </c>
      <c r="C631" s="326" t="s">
        <v>782</v>
      </c>
      <c r="D631" s="326" t="s">
        <v>326</v>
      </c>
    </row>
    <row r="632" spans="1:4" ht="25.5">
      <c r="A632" s="324">
        <f>IF((SUM('Разделы 2, 3, 5'!L11:L11)&lt;=SUM('Разделы 2, 3, 5'!K11:K11)),"","Неверно!")</f>
      </c>
      <c r="B632" s="329">
        <v>67314</v>
      </c>
      <c r="C632" s="326" t="s">
        <v>783</v>
      </c>
      <c r="D632" s="326" t="s">
        <v>326</v>
      </c>
    </row>
    <row r="633" spans="1:4" ht="25.5">
      <c r="A633" s="324">
        <f>IF((SUM('Разделы 2, 3, 5'!L17:L17)&lt;=SUM('Разделы 2, 3, 5'!K17:K17)),"","Неверно!")</f>
      </c>
      <c r="B633" s="329">
        <v>67314</v>
      </c>
      <c r="C633" s="326" t="s">
        <v>789</v>
      </c>
      <c r="D633" s="326" t="s">
        <v>326</v>
      </c>
    </row>
    <row r="634" spans="1:4" ht="25.5">
      <c r="A634" s="324">
        <f>IF((SUM('Разделы 2, 3, 5'!L29:L29)&lt;=SUM('Разделы 2, 3, 5'!K29:K29)),"","Неверно!")</f>
      </c>
      <c r="B634" s="329">
        <v>67314</v>
      </c>
      <c r="C634" s="326" t="s">
        <v>794</v>
      </c>
      <c r="D634" s="326" t="s">
        <v>326</v>
      </c>
    </row>
    <row r="635" spans="1:4" ht="25.5">
      <c r="A635" s="324">
        <f>IF((SUM('Разделы 2, 3, 5'!L40:L40)&lt;=SUM('Разделы 2, 3, 5'!K40:K40)),"","Неверно!")</f>
      </c>
      <c r="B635" s="329">
        <v>67314</v>
      </c>
      <c r="C635" s="326" t="s">
        <v>784</v>
      </c>
      <c r="D635" s="326" t="s">
        <v>326</v>
      </c>
    </row>
    <row r="636" spans="1:4" ht="25.5">
      <c r="A636" s="324">
        <f>IF((SUM('Разделы 2, 3, 5'!L37:L37)&lt;=SUM('Разделы 2, 3, 5'!K37:K37)),"","Неверно!")</f>
      </c>
      <c r="B636" s="329">
        <v>67314</v>
      </c>
      <c r="C636" s="326" t="s">
        <v>785</v>
      </c>
      <c r="D636" s="326" t="s">
        <v>326</v>
      </c>
    </row>
    <row r="637" spans="1:4" ht="25.5">
      <c r="A637" s="324">
        <f>IF((SUM('Разделы 2, 3, 5'!L32:L32)&lt;=SUM('Разделы 2, 3, 5'!K32:K32)),"","Неверно!")</f>
      </c>
      <c r="B637" s="329">
        <v>67314</v>
      </c>
      <c r="C637" s="326" t="s">
        <v>792</v>
      </c>
      <c r="D637" s="326" t="s">
        <v>326</v>
      </c>
    </row>
    <row r="638" spans="1:4" ht="25.5">
      <c r="A638" s="324">
        <f>IF((SUM('Разделы 2, 3, 5'!L15:L15)&lt;=SUM('Разделы 2, 3, 5'!K15:K15)),"","Неверно!")</f>
      </c>
      <c r="B638" s="329">
        <v>67314</v>
      </c>
      <c r="C638" s="326" t="s">
        <v>1351</v>
      </c>
      <c r="D638" s="326" t="s">
        <v>326</v>
      </c>
    </row>
    <row r="639" spans="1:4" ht="25.5">
      <c r="A639" s="324">
        <f>IF((SUM('Разделы 2, 3, 5'!L38:L38)&lt;=SUM('Разделы 2, 3, 5'!K38:K38)),"","Неверно!")</f>
      </c>
      <c r="B639" s="329">
        <v>67314</v>
      </c>
      <c r="C639" s="326" t="s">
        <v>1352</v>
      </c>
      <c r="D639" s="326" t="s">
        <v>326</v>
      </c>
    </row>
    <row r="640" spans="1:4" ht="25.5">
      <c r="A640" s="324">
        <f>IF((SUM('Разделы 2, 3, 5'!L23:L23)&lt;=SUM('Разделы 2, 3, 5'!K23:K23)),"","Неверно!")</f>
      </c>
      <c r="B640" s="329">
        <v>67314</v>
      </c>
      <c r="C640" s="326" t="s">
        <v>790</v>
      </c>
      <c r="D640" s="326" t="s">
        <v>326</v>
      </c>
    </row>
    <row r="641" spans="1:4" ht="25.5">
      <c r="A641" s="324">
        <f>IF((SUM('Разделы 2, 3, 5'!L35:L35)&lt;=SUM('Разделы 2, 3, 5'!K35:K35)),"","Неверно!")</f>
      </c>
      <c r="B641" s="329">
        <v>67314</v>
      </c>
      <c r="C641" s="326" t="s">
        <v>1349</v>
      </c>
      <c r="D641" s="326" t="s">
        <v>326</v>
      </c>
    </row>
    <row r="642" spans="1:4" ht="25.5">
      <c r="A642" s="324">
        <f>IF((SUM('Разделы 2, 3, 5'!L12:L12)&lt;=SUM('Разделы 2, 3, 5'!K12:K12)),"","Неверно!")</f>
      </c>
      <c r="B642" s="329">
        <v>67314</v>
      </c>
      <c r="C642" s="326" t="s">
        <v>1350</v>
      </c>
      <c r="D642" s="326" t="s">
        <v>326</v>
      </c>
    </row>
    <row r="643" spans="1:4" ht="25.5">
      <c r="A643" s="324">
        <f>IF((SUM('Разделы 2, 3, 5'!L9:L9)&lt;=SUM('Разделы 2, 3, 5'!K9:K9)),"","Неверно!")</f>
      </c>
      <c r="B643" s="329">
        <v>67314</v>
      </c>
      <c r="C643" s="326" t="s">
        <v>791</v>
      </c>
      <c r="D643" s="326" t="s">
        <v>326</v>
      </c>
    </row>
    <row r="644" spans="1:4" ht="25.5">
      <c r="A644" s="324">
        <f>IF((SUM('Разделы 2, 3, 5'!L26:L26)&lt;=SUM('Разделы 2, 3, 5'!K26:K26)),"","Неверно!")</f>
      </c>
      <c r="B644" s="329">
        <v>67314</v>
      </c>
      <c r="C644" s="326" t="s">
        <v>793</v>
      </c>
      <c r="D644" s="326" t="s">
        <v>326</v>
      </c>
    </row>
    <row r="645" spans="1:4" ht="63.75">
      <c r="A645" s="324">
        <f>IF((SUM('Разделы 2, 3, 5'!E21:E21)&lt;=SUM('Разделы 2, 3, 5'!E20:E20)),"","Неверно!")</f>
      </c>
      <c r="B645" s="329">
        <v>67315</v>
      </c>
      <c r="C645" s="326" t="s">
        <v>1353</v>
      </c>
      <c r="D645" s="326" t="s">
        <v>1214</v>
      </c>
    </row>
    <row r="646" spans="1:4" ht="63.75">
      <c r="A646" s="324">
        <f>IF((SUM('Разделы 2, 3, 5'!E17:E17)&lt;=SUM('Разделы 2, 3, 5'!E16:E16)),"","Неверно!")</f>
      </c>
      <c r="B646" s="329">
        <v>67316</v>
      </c>
      <c r="C646" s="326" t="s">
        <v>1354</v>
      </c>
      <c r="D646" s="326" t="s">
        <v>1215</v>
      </c>
    </row>
    <row r="647" spans="1:4" ht="51">
      <c r="A647" s="324">
        <f>IF((SUM('Разделы 2, 3, 5'!E17:E17)+SUM('Разделы 2, 3, 5'!E19:E19)+SUM('Разделы 2, 3, 5'!E21:E21)&lt;=SUM('Раздел 1'!O48:O48)),"","Неверно!")</f>
      </c>
      <c r="B647" s="329">
        <v>67317</v>
      </c>
      <c r="C647" s="326" t="s">
        <v>1355</v>
      </c>
      <c r="D647" s="326" t="s">
        <v>1216</v>
      </c>
    </row>
    <row r="648" spans="1:4" ht="51">
      <c r="A648" s="324">
        <f>IF((SUM('Разделы 2, 3, 5'!E13:E13)+SUM('Разделы 2, 3, 5'!E16:E16)+SUM('Разделы 2, 3, 5'!E18:E18)+SUM('Разделы 2, 3, 5'!E20:E20)+SUM('Разделы 2, 3, 5'!E22:E22)+SUM('Разделы 2, 3, 5'!E23:E23)&lt;=SUM('Раздел 1'!O44:O44)),"","Неверно!")</f>
      </c>
      <c r="B648" s="329">
        <v>67318</v>
      </c>
      <c r="C648" s="326" t="s">
        <v>1356</v>
      </c>
      <c r="D648" s="326" t="s">
        <v>48</v>
      </c>
    </row>
    <row r="649" spans="1:4" ht="25.5">
      <c r="A649" s="324">
        <f>IF((SUM('Разделы 2, 3, 5'!E13:E13)&lt;=SUM('Раздел 1'!O44:O44)),"","Неверно!")</f>
      </c>
      <c r="B649" s="329">
        <v>67319</v>
      </c>
      <c r="C649" s="326" t="s">
        <v>1357</v>
      </c>
      <c r="D649" s="326" t="s">
        <v>49</v>
      </c>
    </row>
    <row r="650" spans="1:4" ht="63.75">
      <c r="A650" s="324">
        <f>IF((SUM('Разделы 2, 3, 5'!E39:E41)=SUM('Раздел 1'!W44:W44)),"","Неверно!")</f>
      </c>
      <c r="B650" s="329">
        <v>67320</v>
      </c>
      <c r="C650" s="326" t="s">
        <v>1358</v>
      </c>
      <c r="D650" s="326" t="s">
        <v>50</v>
      </c>
    </row>
    <row r="651" spans="1:4" ht="38.25">
      <c r="A651" s="324">
        <f>IF((SUM('Разделы 2, 3, 5'!E32:E38)=SUM('Раздел 1'!T44:T44)),"","Неверно!")</f>
      </c>
      <c r="B651" s="329">
        <v>67321</v>
      </c>
      <c r="C651" s="326" t="s">
        <v>1359</v>
      </c>
      <c r="D651" s="326" t="s">
        <v>51</v>
      </c>
    </row>
    <row r="652" spans="1:4" ht="25.5">
      <c r="A652" s="324">
        <f>IF((SUM('Разделы 2, 3, 5'!E26:E26)&lt;=SUM('Раздел 1'!Q44:Q44)),"","Неверно!")</f>
      </c>
      <c r="B652" s="329">
        <v>67323</v>
      </c>
      <c r="C652" s="326" t="s">
        <v>1360</v>
      </c>
      <c r="D652" s="326" t="s">
        <v>52</v>
      </c>
    </row>
    <row r="653" spans="1:4" ht="51">
      <c r="A653" s="324">
        <f>IF((SUM('Разделы 2, 3, 5'!E25:E25)&lt;=SUM('Раздел 1'!S44:T44)),"","Неверно!")</f>
      </c>
      <c r="B653" s="329">
        <v>67324</v>
      </c>
      <c r="C653" s="326" t="s">
        <v>1361</v>
      </c>
      <c r="D653" s="326" t="s">
        <v>53</v>
      </c>
    </row>
    <row r="654" spans="1:4" ht="38.25">
      <c r="A654" s="324">
        <f>IF((SUM('Разделы 2, 3, 5'!E24:E24)&lt;=SUM('Раздел 1'!Q44:Q44)),"","Неверно!")</f>
      </c>
      <c r="B654" s="329">
        <v>67325</v>
      </c>
      <c r="C654" s="326" t="s">
        <v>1362</v>
      </c>
      <c r="D654" s="326" t="s">
        <v>54</v>
      </c>
    </row>
    <row r="655" spans="1:4" ht="63.75">
      <c r="A655" s="324">
        <f>IF((SUM('Разделы 2, 3, 5'!E19:E19)&lt;=SUM('Разделы 2, 3, 5'!E18:E18)),"","Неверно!")</f>
      </c>
      <c r="B655" s="329">
        <v>67326</v>
      </c>
      <c r="C655" s="326" t="s">
        <v>1363</v>
      </c>
      <c r="D655" s="326" t="s">
        <v>55</v>
      </c>
    </row>
    <row r="656" spans="1:4" ht="38.25">
      <c r="A656" s="324">
        <f>IF((SUM('Разделы 2, 3, 5'!E7:E11)&lt;=SUM('Раздел 1'!M44:M44)),"","Неверно!")</f>
      </c>
      <c r="B656" s="329">
        <v>67327</v>
      </c>
      <c r="C656" s="326" t="s">
        <v>1364</v>
      </c>
      <c r="D656" s="326" t="s">
        <v>56</v>
      </c>
    </row>
    <row r="657" spans="1:4" ht="25.5">
      <c r="A657" s="324">
        <f>IF((SUM('Разделы 2, 3, 5'!F35:F35)&lt;=SUM('Разделы 2, 3, 5'!E35:E35)),"","Неверно!")</f>
      </c>
      <c r="B657" s="329">
        <v>67328</v>
      </c>
      <c r="C657" s="326" t="s">
        <v>1365</v>
      </c>
      <c r="D657" s="326" t="s">
        <v>57</v>
      </c>
    </row>
    <row r="658" spans="1:4" ht="25.5">
      <c r="A658" s="324">
        <f>IF((SUM('Разделы 2, 3, 5'!F12:F12)&lt;=SUM('Разделы 2, 3, 5'!E12:E12)),"","Неверно!")</f>
      </c>
      <c r="B658" s="329">
        <v>67328</v>
      </c>
      <c r="C658" s="326" t="s">
        <v>1366</v>
      </c>
      <c r="D658" s="326" t="s">
        <v>57</v>
      </c>
    </row>
    <row r="659" spans="1:4" ht="25.5">
      <c r="A659" s="324">
        <f>IF((SUM('Разделы 2, 3, 5'!F15:F15)&lt;=SUM('Разделы 2, 3, 5'!E15:E15)),"","Неверно!")</f>
      </c>
      <c r="B659" s="329">
        <v>67328</v>
      </c>
      <c r="C659" s="326" t="s">
        <v>1371</v>
      </c>
      <c r="D659" s="326" t="s">
        <v>57</v>
      </c>
    </row>
    <row r="660" spans="1:4" ht="25.5">
      <c r="A660" s="324">
        <f>IF((SUM('Разделы 2, 3, 5'!F32:F32)&lt;=SUM('Разделы 2, 3, 5'!E32:E32)),"","Неверно!")</f>
      </c>
      <c r="B660" s="329">
        <v>67328</v>
      </c>
      <c r="C660" s="326" t="s">
        <v>1372</v>
      </c>
      <c r="D660" s="326" t="s">
        <v>57</v>
      </c>
    </row>
    <row r="661" spans="1:4" ht="25.5">
      <c r="A661" s="324">
        <f>IF((SUM('Разделы 2, 3, 5'!F9:F9)&lt;=SUM('Разделы 2, 3, 5'!E9:E9)),"","Неверно!")</f>
      </c>
      <c r="B661" s="329">
        <v>67328</v>
      </c>
      <c r="C661" s="326" t="s">
        <v>1373</v>
      </c>
      <c r="D661" s="326" t="s">
        <v>57</v>
      </c>
    </row>
    <row r="662" spans="1:4" ht="25.5">
      <c r="A662" s="324">
        <f>IF((SUM('Разделы 2, 3, 5'!F38:F38)&lt;=SUM('Разделы 2, 3, 5'!E38:E38)),"","Неверно!")</f>
      </c>
      <c r="B662" s="329">
        <v>67328</v>
      </c>
      <c r="C662" s="326" t="s">
        <v>1369</v>
      </c>
      <c r="D662" s="326" t="s">
        <v>57</v>
      </c>
    </row>
    <row r="663" spans="1:4" ht="25.5">
      <c r="A663" s="324">
        <f>IF((SUM('Разделы 2, 3, 5'!F24:F24)&lt;=SUM('Разделы 2, 3, 5'!E24:E24)),"","Неверно!")</f>
      </c>
      <c r="B663" s="329">
        <v>67328</v>
      </c>
      <c r="C663" s="326" t="s">
        <v>1370</v>
      </c>
      <c r="D663" s="326" t="s">
        <v>57</v>
      </c>
    </row>
    <row r="664" spans="1:4" ht="25.5">
      <c r="A664" s="324">
        <f>IF((SUM('Разделы 2, 3, 5'!F41:F41)&lt;=SUM('Разделы 2, 3, 5'!E41:E41)),"","Неверно!")</f>
      </c>
      <c r="B664" s="329">
        <v>67328</v>
      </c>
      <c r="C664" s="326" t="s">
        <v>1374</v>
      </c>
      <c r="D664" s="326" t="s">
        <v>57</v>
      </c>
    </row>
    <row r="665" spans="1:4" ht="25.5">
      <c r="A665" s="324">
        <f>IF((SUM('Разделы 2, 3, 5'!F18:F18)&lt;=SUM('Разделы 2, 3, 5'!E18:E18)),"","Неверно!")</f>
      </c>
      <c r="B665" s="329">
        <v>67328</v>
      </c>
      <c r="C665" s="326" t="s">
        <v>1375</v>
      </c>
      <c r="D665" s="326" t="s">
        <v>57</v>
      </c>
    </row>
    <row r="666" spans="1:4" ht="25.5">
      <c r="A666" s="324">
        <f>IF((SUM('Разделы 2, 3, 5'!F10:F10)&lt;=SUM('Разделы 2, 3, 5'!E10:E10)),"","Неверно!")</f>
      </c>
      <c r="B666" s="329">
        <v>67328</v>
      </c>
      <c r="C666" s="326" t="s">
        <v>840</v>
      </c>
      <c r="D666" s="326" t="s">
        <v>57</v>
      </c>
    </row>
    <row r="667" spans="1:4" ht="25.5">
      <c r="A667" s="324">
        <f>IF((SUM('Разделы 2, 3, 5'!F21:F21)&lt;=SUM('Разделы 2, 3, 5'!E21:E21)),"","Неверно!")</f>
      </c>
      <c r="B667" s="329">
        <v>67328</v>
      </c>
      <c r="C667" s="326" t="s">
        <v>1368</v>
      </c>
      <c r="D667" s="326" t="s">
        <v>57</v>
      </c>
    </row>
    <row r="668" spans="1:4" ht="25.5">
      <c r="A668" s="324">
        <f>IF((SUM('Разделы 2, 3, 5'!F44:F44)&lt;=SUM('Разделы 2, 3, 5'!E44:E44)),"","Неверно!")</f>
      </c>
      <c r="B668" s="329">
        <v>67328</v>
      </c>
      <c r="C668" s="326" t="s">
        <v>1367</v>
      </c>
      <c r="D668" s="326" t="s">
        <v>57</v>
      </c>
    </row>
    <row r="669" spans="1:4" ht="25.5">
      <c r="A669" s="324">
        <f>IF((SUM('Разделы 2, 3, 5'!F37:F37)&lt;=SUM('Разделы 2, 3, 5'!E37:E37)),"","Неверно!")</f>
      </c>
      <c r="B669" s="329">
        <v>67328</v>
      </c>
      <c r="C669" s="326" t="s">
        <v>822</v>
      </c>
      <c r="D669" s="326" t="s">
        <v>57</v>
      </c>
    </row>
    <row r="670" spans="1:4" ht="25.5">
      <c r="A670" s="324">
        <f>IF((SUM('Разделы 2, 3, 5'!F14:F14)&lt;=SUM('Разделы 2, 3, 5'!E14:E14)),"","Неверно!")</f>
      </c>
      <c r="B670" s="329">
        <v>67328</v>
      </c>
      <c r="C670" s="326" t="s">
        <v>823</v>
      </c>
      <c r="D670" s="326" t="s">
        <v>57</v>
      </c>
    </row>
    <row r="671" spans="1:4" ht="25.5">
      <c r="A671" s="324">
        <f>IF((SUM('Разделы 2, 3, 5'!F20:F20)&lt;=SUM('Разделы 2, 3, 5'!E20:E20)),"","Неверно!")</f>
      </c>
      <c r="B671" s="329">
        <v>67328</v>
      </c>
      <c r="C671" s="326" t="s">
        <v>825</v>
      </c>
      <c r="D671" s="326" t="s">
        <v>57</v>
      </c>
    </row>
    <row r="672" spans="1:4" ht="25.5">
      <c r="A672" s="324">
        <f>IF((SUM('Разделы 2, 3, 5'!F40:F40)&lt;=SUM('Разделы 2, 3, 5'!E40:E40)),"","Неверно!")</f>
      </c>
      <c r="B672" s="329">
        <v>67328</v>
      </c>
      <c r="C672" s="326" t="s">
        <v>828</v>
      </c>
      <c r="D672" s="326" t="s">
        <v>57</v>
      </c>
    </row>
    <row r="673" spans="1:4" ht="25.5">
      <c r="A673" s="324">
        <f>IF((SUM('Разделы 2, 3, 5'!F17:F17)&lt;=SUM('Разделы 2, 3, 5'!E17:E17)),"","Неверно!")</f>
      </c>
      <c r="B673" s="329">
        <v>67328</v>
      </c>
      <c r="C673" s="326" t="s">
        <v>829</v>
      </c>
      <c r="D673" s="326" t="s">
        <v>57</v>
      </c>
    </row>
    <row r="674" spans="1:4" ht="25.5">
      <c r="A674" s="324">
        <f>IF((SUM('Разделы 2, 3, 5'!F26:F26)&lt;=SUM('Разделы 2, 3, 5'!E26:E26)),"","Неверно!")</f>
      </c>
      <c r="B674" s="329">
        <v>67328</v>
      </c>
      <c r="C674" s="326" t="s">
        <v>824</v>
      </c>
      <c r="D674" s="326" t="s">
        <v>57</v>
      </c>
    </row>
    <row r="675" spans="1:4" ht="25.5">
      <c r="A675" s="324">
        <f>IF((SUM('Разделы 2, 3, 5'!F43:F43)&lt;=SUM('Разделы 2, 3, 5'!E43:E43)),"","Неверно!")</f>
      </c>
      <c r="B675" s="329">
        <v>67328</v>
      </c>
      <c r="C675" s="326" t="s">
        <v>826</v>
      </c>
      <c r="D675" s="326" t="s">
        <v>57</v>
      </c>
    </row>
    <row r="676" spans="1:4" ht="25.5">
      <c r="A676" s="324">
        <f>IF((SUM('Разделы 2, 3, 5'!F29:F29)&lt;=SUM('Разделы 2, 3, 5'!E29:E29)),"","Неверно!")</f>
      </c>
      <c r="B676" s="329">
        <v>67328</v>
      </c>
      <c r="C676" s="326" t="s">
        <v>1376</v>
      </c>
      <c r="D676" s="326" t="s">
        <v>57</v>
      </c>
    </row>
    <row r="677" spans="1:4" ht="25.5">
      <c r="A677" s="324">
        <f>IF((SUM('Разделы 2, 3, 5'!F46:F46)&lt;=SUM('Разделы 2, 3, 5'!E46:E46)),"","Неверно!")</f>
      </c>
      <c r="B677" s="329">
        <v>67328</v>
      </c>
      <c r="C677" s="326" t="s">
        <v>830</v>
      </c>
      <c r="D677" s="326" t="s">
        <v>57</v>
      </c>
    </row>
    <row r="678" spans="1:4" ht="25.5">
      <c r="A678" s="324">
        <f>IF((SUM('Разделы 2, 3, 5'!F23:F23)&lt;=SUM('Разделы 2, 3, 5'!E23:E23)),"","Неверно!")</f>
      </c>
      <c r="B678" s="329">
        <v>67328</v>
      </c>
      <c r="C678" s="326" t="s">
        <v>831</v>
      </c>
      <c r="D678" s="326" t="s">
        <v>57</v>
      </c>
    </row>
    <row r="679" spans="1:4" ht="25.5">
      <c r="A679" s="324">
        <f>IF((SUM('Разделы 2, 3, 5'!F49:F49)&lt;=SUM('Разделы 2, 3, 5'!E49:E49)),"","Неверно!")</f>
      </c>
      <c r="B679" s="329">
        <v>67328</v>
      </c>
      <c r="C679" s="326" t="s">
        <v>827</v>
      </c>
      <c r="D679" s="326" t="s">
        <v>57</v>
      </c>
    </row>
    <row r="680" spans="1:4" ht="25.5">
      <c r="A680" s="324">
        <f>IF((SUM('Разделы 2, 3, 5'!F36:F36)&lt;=SUM('Разделы 2, 3, 5'!E36:E36)),"","Неверно!")</f>
      </c>
      <c r="B680" s="329">
        <v>67328</v>
      </c>
      <c r="C680" s="326" t="s">
        <v>832</v>
      </c>
      <c r="D680" s="326" t="s">
        <v>57</v>
      </c>
    </row>
    <row r="681" spans="1:4" ht="25.5">
      <c r="A681" s="324">
        <f>IF((SUM('Разделы 2, 3, 5'!F13:F13)&lt;=SUM('Разделы 2, 3, 5'!E13:E13)),"","Неверно!")</f>
      </c>
      <c r="B681" s="329">
        <v>67328</v>
      </c>
      <c r="C681" s="326" t="s">
        <v>833</v>
      </c>
      <c r="D681" s="326" t="s">
        <v>57</v>
      </c>
    </row>
    <row r="682" spans="1:4" ht="25.5">
      <c r="A682" s="324">
        <f>IF((SUM('Разделы 2, 3, 5'!F39:F39)&lt;=SUM('Разделы 2, 3, 5'!E39:E39)),"","Неверно!")</f>
      </c>
      <c r="B682" s="329">
        <v>67328</v>
      </c>
      <c r="C682" s="326" t="s">
        <v>835</v>
      </c>
      <c r="D682" s="326" t="s">
        <v>57</v>
      </c>
    </row>
    <row r="683" spans="1:4" ht="25.5">
      <c r="A683" s="324">
        <f>IF((SUM('Разделы 2, 3, 5'!F16:F16)&lt;=SUM('Разделы 2, 3, 5'!E16:E16)),"","Неверно!")</f>
      </c>
      <c r="B683" s="329">
        <v>67328</v>
      </c>
      <c r="C683" s="326" t="s">
        <v>839</v>
      </c>
      <c r="D683" s="326" t="s">
        <v>57</v>
      </c>
    </row>
    <row r="684" spans="1:4" ht="25.5">
      <c r="A684" s="324">
        <f>IF((SUM('Разделы 2, 3, 5'!F25:F25)&lt;=SUM('Разделы 2, 3, 5'!E25:E25)),"","Неверно!")</f>
      </c>
      <c r="B684" s="329">
        <v>67328</v>
      </c>
      <c r="C684" s="326" t="s">
        <v>852</v>
      </c>
      <c r="D684" s="326" t="s">
        <v>57</v>
      </c>
    </row>
    <row r="685" spans="1:4" ht="25.5">
      <c r="A685" s="324">
        <f>IF((SUM('Разделы 2, 3, 5'!F30:F30)&lt;=SUM('Разделы 2, 3, 5'!E30:E30)),"","Неверно!")</f>
      </c>
      <c r="B685" s="329">
        <v>67328</v>
      </c>
      <c r="C685" s="326" t="s">
        <v>837</v>
      </c>
      <c r="D685" s="326" t="s">
        <v>57</v>
      </c>
    </row>
    <row r="686" spans="1:4" ht="25.5">
      <c r="A686" s="324">
        <f>IF((SUM('Разделы 2, 3, 5'!F7:F7)&lt;=SUM('Разделы 2, 3, 5'!E7:E7)),"","Неверно!")</f>
      </c>
      <c r="B686" s="329">
        <v>67328</v>
      </c>
      <c r="C686" s="326" t="s">
        <v>838</v>
      </c>
      <c r="D686" s="326" t="s">
        <v>57</v>
      </c>
    </row>
    <row r="687" spans="1:4" ht="25.5">
      <c r="A687" s="324">
        <f>IF((SUM('Разделы 2, 3, 5'!F47:F47)&lt;=SUM('Разделы 2, 3, 5'!E47:E47)),"","Неверно!")</f>
      </c>
      <c r="B687" s="329">
        <v>67328</v>
      </c>
      <c r="C687" s="326" t="s">
        <v>836</v>
      </c>
      <c r="D687" s="326" t="s">
        <v>57</v>
      </c>
    </row>
    <row r="688" spans="1:4" ht="25.5">
      <c r="A688" s="324">
        <f>IF((SUM('Разделы 2, 3, 5'!F27:F27)&lt;=SUM('Разделы 2, 3, 5'!E27:E27)),"","Неверно!")</f>
      </c>
      <c r="B688" s="329">
        <v>67328</v>
      </c>
      <c r="C688" s="326" t="s">
        <v>834</v>
      </c>
      <c r="D688" s="326" t="s">
        <v>57</v>
      </c>
    </row>
    <row r="689" spans="1:4" ht="25.5">
      <c r="A689" s="324">
        <f>IF((SUM('Разделы 2, 3, 5'!F50:F50)&lt;=SUM('Разделы 2, 3, 5'!E50:E50)),"","Неверно!")</f>
      </c>
      <c r="B689" s="329">
        <v>67328</v>
      </c>
      <c r="C689" s="326" t="s">
        <v>851</v>
      </c>
      <c r="D689" s="326" t="s">
        <v>57</v>
      </c>
    </row>
    <row r="690" spans="1:4" ht="25.5">
      <c r="A690" s="324">
        <f>IF((SUM('Разделы 2, 3, 5'!F33:F33)&lt;=SUM('Разделы 2, 3, 5'!E33:E33)),"","Неверно!")</f>
      </c>
      <c r="B690" s="329">
        <v>67328</v>
      </c>
      <c r="C690" s="326" t="s">
        <v>841</v>
      </c>
      <c r="D690" s="326" t="s">
        <v>57</v>
      </c>
    </row>
    <row r="691" spans="1:4" ht="25.5">
      <c r="A691" s="324">
        <f>IF((SUM('Разделы 2, 3, 5'!F31:F31)&lt;=SUM('Разделы 2, 3, 5'!E31:E31)),"","Неверно!")</f>
      </c>
      <c r="B691" s="329">
        <v>67328</v>
      </c>
      <c r="C691" s="326" t="s">
        <v>853</v>
      </c>
      <c r="D691" s="326" t="s">
        <v>57</v>
      </c>
    </row>
    <row r="692" spans="1:4" ht="25.5">
      <c r="A692" s="324">
        <f>IF((SUM('Разделы 2, 3, 5'!F8:F8)&lt;=SUM('Разделы 2, 3, 5'!E8:E8)),"","Неверно!")</f>
      </c>
      <c r="B692" s="329">
        <v>67328</v>
      </c>
      <c r="C692" s="326" t="s">
        <v>854</v>
      </c>
      <c r="D692" s="326" t="s">
        <v>57</v>
      </c>
    </row>
    <row r="693" spans="1:4" ht="25.5">
      <c r="A693" s="324">
        <f>IF((SUM('Разделы 2, 3, 5'!F28:F28)&lt;=SUM('Разделы 2, 3, 5'!E28:E28)),"","Неверно!")</f>
      </c>
      <c r="B693" s="329">
        <v>67328</v>
      </c>
      <c r="C693" s="326" t="s">
        <v>843</v>
      </c>
      <c r="D693" s="326" t="s">
        <v>57</v>
      </c>
    </row>
    <row r="694" spans="1:4" ht="25.5">
      <c r="A694" s="324">
        <f>IF((SUM('Разделы 2, 3, 5'!F51:F51)&lt;=SUM('Разделы 2, 3, 5'!E51:E51)),"","Неверно!")</f>
      </c>
      <c r="B694" s="329">
        <v>67328</v>
      </c>
      <c r="C694" s="326" t="s">
        <v>1413</v>
      </c>
      <c r="D694" s="326" t="s">
        <v>57</v>
      </c>
    </row>
    <row r="695" spans="1:4" ht="25.5">
      <c r="A695" s="324">
        <f>IF((SUM('Разделы 2, 3, 5'!F34:F34)&lt;=SUM('Разделы 2, 3, 5'!E34:E34)),"","Неверно!")</f>
      </c>
      <c r="B695" s="329">
        <v>67328</v>
      </c>
      <c r="C695" s="326" t="s">
        <v>849</v>
      </c>
      <c r="D695" s="326" t="s">
        <v>57</v>
      </c>
    </row>
    <row r="696" spans="1:4" ht="25.5">
      <c r="A696" s="324">
        <f>IF((SUM('Разделы 2, 3, 5'!F11:F11)&lt;=SUM('Разделы 2, 3, 5'!E11:E11)),"","Неверно!")</f>
      </c>
      <c r="B696" s="329">
        <v>67328</v>
      </c>
      <c r="C696" s="326" t="s">
        <v>1414</v>
      </c>
      <c r="D696" s="326" t="s">
        <v>57</v>
      </c>
    </row>
    <row r="697" spans="1:4" ht="25.5">
      <c r="A697" s="324">
        <f>IF((SUM('Разделы 2, 3, 5'!F22:F22)&lt;=SUM('Разделы 2, 3, 5'!E22:E22)),"","Неверно!")</f>
      </c>
      <c r="B697" s="329">
        <v>67328</v>
      </c>
      <c r="C697" s="326" t="s">
        <v>844</v>
      </c>
      <c r="D697" s="326" t="s">
        <v>57</v>
      </c>
    </row>
    <row r="698" spans="1:4" ht="25.5">
      <c r="A698" s="324">
        <f>IF((SUM('Разделы 2, 3, 5'!F45:F45)&lt;=SUM('Разделы 2, 3, 5'!E45:E45)),"","Неверно!")</f>
      </c>
      <c r="B698" s="329">
        <v>67328</v>
      </c>
      <c r="C698" s="326" t="s">
        <v>842</v>
      </c>
      <c r="D698" s="326" t="s">
        <v>57</v>
      </c>
    </row>
    <row r="699" spans="1:4" ht="25.5">
      <c r="A699" s="324">
        <f>IF((SUM('Разделы 2, 3, 5'!F42:F42)&lt;=SUM('Разделы 2, 3, 5'!E42:E42)),"","Неверно!")</f>
      </c>
      <c r="B699" s="329">
        <v>67328</v>
      </c>
      <c r="C699" s="326" t="s">
        <v>855</v>
      </c>
      <c r="D699" s="326" t="s">
        <v>57</v>
      </c>
    </row>
    <row r="700" spans="1:4" ht="25.5">
      <c r="A700" s="324">
        <f>IF((SUM('Разделы 2, 3, 5'!F19:F19)&lt;=SUM('Разделы 2, 3, 5'!E19:E19)),"","Неверно!")</f>
      </c>
      <c r="B700" s="329">
        <v>67328</v>
      </c>
      <c r="C700" s="326" t="s">
        <v>856</v>
      </c>
      <c r="D700" s="326" t="s">
        <v>57</v>
      </c>
    </row>
    <row r="701" spans="1:4" ht="25.5">
      <c r="A701" s="324">
        <f>IF((SUM('Разделы 2, 3, 5'!F48:F48)&lt;=SUM('Разделы 2, 3, 5'!E48:E48)),"","Неверно!")</f>
      </c>
      <c r="B701" s="329">
        <v>67328</v>
      </c>
      <c r="C701" s="326" t="s">
        <v>850</v>
      </c>
      <c r="D701" s="326" t="s">
        <v>57</v>
      </c>
    </row>
    <row r="702" spans="1:4" ht="38.25">
      <c r="A702" s="324">
        <f>IF((SUM('Раздел 1'!AB46:AB46)&lt;=SUM('Раздел 1'!AB44:AB44)),"","Неверно!")</f>
      </c>
      <c r="B702" s="329">
        <v>67329</v>
      </c>
      <c r="C702" s="326" t="s">
        <v>860</v>
      </c>
      <c r="D702" s="326" t="s">
        <v>1018</v>
      </c>
    </row>
    <row r="703" spans="1:4" ht="38.25">
      <c r="A703" s="324">
        <f>IF((SUM('Раздел 1'!V46:V46)&lt;=SUM('Раздел 1'!V44:V44)),"","Неверно!")</f>
      </c>
      <c r="B703" s="329">
        <v>67329</v>
      </c>
      <c r="C703" s="326" t="s">
        <v>862</v>
      </c>
      <c r="D703" s="326" t="s">
        <v>1018</v>
      </c>
    </row>
    <row r="704" spans="1:4" ht="38.25">
      <c r="A704" s="324">
        <f>IF((SUM('Раздел 1'!K46:K46)&lt;=SUM('Раздел 1'!K44:K44)),"","Неверно!")</f>
      </c>
      <c r="B704" s="329">
        <v>67329</v>
      </c>
      <c r="C704" s="326" t="s">
        <v>859</v>
      </c>
      <c r="D704" s="326" t="s">
        <v>1018</v>
      </c>
    </row>
    <row r="705" spans="1:4" ht="38.25">
      <c r="A705" s="324">
        <f>IF((SUM('Раздел 1'!N46:N46)&lt;=SUM('Раздел 1'!N44:N44)),"","Неверно!")</f>
      </c>
      <c r="B705" s="329">
        <v>67329</v>
      </c>
      <c r="C705" s="326" t="s">
        <v>861</v>
      </c>
      <c r="D705" s="326" t="s">
        <v>1018</v>
      </c>
    </row>
    <row r="706" spans="1:4" ht="38.25">
      <c r="A706" s="324">
        <f>IF((SUM('Раздел 1'!AA46:AA46)&lt;=SUM('Раздел 1'!AA44:AA44)),"","Неверно!")</f>
      </c>
      <c r="B706" s="329">
        <v>67329</v>
      </c>
      <c r="C706" s="326" t="s">
        <v>876</v>
      </c>
      <c r="D706" s="326" t="s">
        <v>1018</v>
      </c>
    </row>
    <row r="707" spans="1:4" ht="38.25">
      <c r="A707" s="324">
        <f>IF((SUM('Раздел 1'!G46:G46)&lt;=SUM('Раздел 1'!G44:G44)),"","Неверно!")</f>
      </c>
      <c r="B707" s="329">
        <v>67329</v>
      </c>
      <c r="C707" s="326" t="s">
        <v>875</v>
      </c>
      <c r="D707" s="326" t="s">
        <v>1018</v>
      </c>
    </row>
    <row r="708" spans="1:4" ht="38.25">
      <c r="A708" s="324">
        <f>IF((SUM('Раздел 1'!M46:M46)&lt;=SUM('Раздел 1'!M44:M44)),"","Неверно!")</f>
      </c>
      <c r="B708" s="329">
        <v>67329</v>
      </c>
      <c r="C708" s="326" t="s">
        <v>878</v>
      </c>
      <c r="D708" s="326" t="s">
        <v>1018</v>
      </c>
    </row>
    <row r="709" spans="1:4" ht="38.25">
      <c r="A709" s="324">
        <f>IF((SUM('Раздел 1'!Y46:Y46)&lt;=SUM('Раздел 1'!Y44:Y44)),"","Неверно!")</f>
      </c>
      <c r="B709" s="329">
        <v>67329</v>
      </c>
      <c r="C709" s="326" t="s">
        <v>858</v>
      </c>
      <c r="D709" s="326" t="s">
        <v>1018</v>
      </c>
    </row>
    <row r="710" spans="1:4" ht="38.25">
      <c r="A710" s="324">
        <f>IF((SUM('Раздел 1'!H46:H46)&lt;=SUM('Раздел 1'!H44:H44)),"","Неверно!")</f>
      </c>
      <c r="B710" s="329">
        <v>67329</v>
      </c>
      <c r="C710" s="326" t="s">
        <v>857</v>
      </c>
      <c r="D710" s="326" t="s">
        <v>1018</v>
      </c>
    </row>
    <row r="711" spans="1:4" ht="38.25">
      <c r="A711" s="324">
        <f>IF((SUM('Раздел 1'!S46:S46)&lt;=SUM('Раздел 1'!S44:S44)),"","Неверно!")</f>
      </c>
      <c r="B711" s="329">
        <v>67329</v>
      </c>
      <c r="C711" s="326" t="s">
        <v>877</v>
      </c>
      <c r="D711" s="326" t="s">
        <v>1018</v>
      </c>
    </row>
    <row r="712" spans="1:4" ht="38.25">
      <c r="A712" s="324">
        <f>IF((SUM('Раздел 1'!P46:P46)&lt;=SUM('Раздел 1'!P44:P44)),"","Неверно!")</f>
      </c>
      <c r="B712" s="329">
        <v>67329</v>
      </c>
      <c r="C712" s="326" t="s">
        <v>864</v>
      </c>
      <c r="D712" s="326" t="s">
        <v>1018</v>
      </c>
    </row>
    <row r="713" spans="1:4" ht="38.25">
      <c r="A713" s="324">
        <f>IF((SUM('Раздел 1'!I46:I46)&lt;=SUM('Раздел 1'!I44:I44)),"","Неверно!")</f>
      </c>
      <c r="B713" s="329">
        <v>67329</v>
      </c>
      <c r="C713" s="326" t="s">
        <v>880</v>
      </c>
      <c r="D713" s="326" t="s">
        <v>1018</v>
      </c>
    </row>
    <row r="714" spans="1:4" ht="38.25">
      <c r="A714" s="324">
        <f>IF((SUM('Раздел 1'!AC46:AC46)&lt;=SUM('Раздел 1'!AC44:AC44)),"","Неверно!")</f>
      </c>
      <c r="B714" s="329">
        <v>67329</v>
      </c>
      <c r="C714" s="326" t="s">
        <v>883</v>
      </c>
      <c r="D714" s="326" t="s">
        <v>1018</v>
      </c>
    </row>
    <row r="715" spans="1:4" ht="38.25">
      <c r="A715" s="324">
        <f>IF((SUM('Раздел 1'!F46:F46)&lt;=SUM('Раздел 1'!F44:F44)),"","Неверно!")</f>
      </c>
      <c r="B715" s="329">
        <v>67329</v>
      </c>
      <c r="C715" s="326" t="s">
        <v>884</v>
      </c>
      <c r="D715" s="326" t="s">
        <v>1018</v>
      </c>
    </row>
    <row r="716" spans="1:4" ht="38.25">
      <c r="A716" s="324">
        <f>IF((SUM('Раздел 1'!Z46:Z46)&lt;=SUM('Раздел 1'!Z44:Z44)),"","Неверно!")</f>
      </c>
      <c r="B716" s="329">
        <v>67329</v>
      </c>
      <c r="C716" s="326" t="s">
        <v>882</v>
      </c>
      <c r="D716" s="326" t="s">
        <v>1018</v>
      </c>
    </row>
    <row r="717" spans="1:4" ht="38.25">
      <c r="A717" s="324">
        <f>IF((SUM('Раздел 1'!Q46:Q46)&lt;=SUM('Раздел 1'!Q44:Q44)),"","Неверно!")</f>
      </c>
      <c r="B717" s="329">
        <v>67329</v>
      </c>
      <c r="C717" s="326" t="s">
        <v>881</v>
      </c>
      <c r="D717" s="326" t="s">
        <v>1018</v>
      </c>
    </row>
    <row r="718" spans="1:4" ht="38.25">
      <c r="A718" s="324">
        <f>IF((SUM('Раздел 1'!W46:W46)&lt;=SUM('Раздел 1'!W44:W44)),"","Неверно!")</f>
      </c>
      <c r="B718" s="329">
        <v>67329</v>
      </c>
      <c r="C718" s="326" t="s">
        <v>879</v>
      </c>
      <c r="D718" s="326" t="s">
        <v>1018</v>
      </c>
    </row>
    <row r="719" spans="1:4" ht="38.25">
      <c r="A719" s="324">
        <f>IF((SUM('Раздел 1'!T46:T46)&lt;=SUM('Раздел 1'!T44:T44)),"","Неверно!")</f>
      </c>
      <c r="B719" s="329">
        <v>67329</v>
      </c>
      <c r="C719" s="326" t="s">
        <v>885</v>
      </c>
      <c r="D719" s="326" t="s">
        <v>1018</v>
      </c>
    </row>
    <row r="720" spans="1:4" ht="38.25">
      <c r="A720" s="324">
        <f>IF((SUM('Раздел 1'!J46:J46)&lt;=SUM('Раздел 1'!J44:J44)),"","Неверно!")</f>
      </c>
      <c r="B720" s="329">
        <v>67329</v>
      </c>
      <c r="C720" s="326" t="s">
        <v>863</v>
      </c>
      <c r="D720" s="326" t="s">
        <v>1018</v>
      </c>
    </row>
    <row r="721" spans="1:4" ht="38.25">
      <c r="A721" s="324">
        <f>IF((SUM('Раздел 1'!X46:X46)&lt;=SUM('Раздел 1'!X44:X44)),"","Неверно!")</f>
      </c>
      <c r="B721" s="329">
        <v>67329</v>
      </c>
      <c r="C721" s="326" t="s">
        <v>886</v>
      </c>
      <c r="D721" s="326" t="s">
        <v>1018</v>
      </c>
    </row>
    <row r="722" spans="1:4" ht="38.25">
      <c r="A722" s="324">
        <f>IF((SUM('Раздел 1'!U46:U46)&lt;=SUM('Раздел 1'!U44:U44)),"","Неверно!")</f>
      </c>
      <c r="B722" s="329">
        <v>67329</v>
      </c>
      <c r="C722" s="326" t="s">
        <v>889</v>
      </c>
      <c r="D722" s="326" t="s">
        <v>1018</v>
      </c>
    </row>
    <row r="723" spans="1:4" ht="38.25">
      <c r="A723" s="324">
        <f>IF((SUM('Раздел 1'!O46:O46)&lt;=SUM('Раздел 1'!O44:O44)),"","Неверно!")</f>
      </c>
      <c r="B723" s="329">
        <v>67329</v>
      </c>
      <c r="C723" s="326" t="s">
        <v>887</v>
      </c>
      <c r="D723" s="326" t="s">
        <v>1018</v>
      </c>
    </row>
    <row r="724" spans="1:4" ht="38.25">
      <c r="A724" s="324">
        <f>IF((SUM('Раздел 1'!L46:L46)&lt;=SUM('Раздел 1'!L44:L44)),"","Неверно!")</f>
      </c>
      <c r="B724" s="329">
        <v>67329</v>
      </c>
      <c r="C724" s="326" t="s">
        <v>888</v>
      </c>
      <c r="D724" s="326" t="s">
        <v>1018</v>
      </c>
    </row>
    <row r="725" spans="1:4" ht="38.25">
      <c r="A725" s="324">
        <f>IF((SUM('Раздел 1'!R46:R46)&lt;=SUM('Раздел 1'!R44:R44)),"","Неверно!")</f>
      </c>
      <c r="B725" s="329">
        <v>67329</v>
      </c>
      <c r="C725" s="326" t="s">
        <v>890</v>
      </c>
      <c r="D725" s="326" t="s">
        <v>1018</v>
      </c>
    </row>
    <row r="726" spans="1:4" ht="38.25">
      <c r="A726" s="324">
        <f>IF((SUM('Раздел 1'!S49:S49)&lt;=SUM('Раздел 1'!S44:S44)),"","Неверно!")</f>
      </c>
      <c r="B726" s="329">
        <v>67330</v>
      </c>
      <c r="C726" s="326" t="s">
        <v>891</v>
      </c>
      <c r="D726" s="326" t="s">
        <v>1019</v>
      </c>
    </row>
    <row r="727" spans="1:4" ht="38.25">
      <c r="A727" s="324">
        <f>IF((SUM('Раздел 1'!P49:P49)&lt;=SUM('Раздел 1'!P44:P44)),"","Неверно!")</f>
      </c>
      <c r="B727" s="329">
        <v>67330</v>
      </c>
      <c r="C727" s="326" t="s">
        <v>895</v>
      </c>
      <c r="D727" s="326" t="s">
        <v>1019</v>
      </c>
    </row>
    <row r="728" spans="1:4" ht="38.25">
      <c r="A728" s="324">
        <f>IF((SUM('Раздел 1'!V49:V49)&lt;=SUM('Раздел 1'!V44:V44)),"","Неверно!")</f>
      </c>
      <c r="B728" s="329">
        <v>67330</v>
      </c>
      <c r="C728" s="326" t="s">
        <v>893</v>
      </c>
      <c r="D728" s="326" t="s">
        <v>1019</v>
      </c>
    </row>
    <row r="729" spans="1:4" ht="38.25">
      <c r="A729" s="324">
        <f>IF((SUM('Раздел 1'!Y49:Y49)&lt;=SUM('Раздел 1'!Y44:Y44)),"","Неверно!")</f>
      </c>
      <c r="B729" s="329">
        <v>67330</v>
      </c>
      <c r="C729" s="326" t="s">
        <v>896</v>
      </c>
      <c r="D729" s="326" t="s">
        <v>1019</v>
      </c>
    </row>
    <row r="730" spans="1:4" ht="38.25">
      <c r="A730" s="324">
        <f>IF((SUM('Раздел 1'!K49:K49)&lt;=SUM('Раздел 1'!K44:K44)),"","Неверно!")</f>
      </c>
      <c r="B730" s="329">
        <v>67330</v>
      </c>
      <c r="C730" s="326" t="s">
        <v>907</v>
      </c>
      <c r="D730" s="326" t="s">
        <v>1019</v>
      </c>
    </row>
    <row r="731" spans="1:4" ht="38.25">
      <c r="A731" s="324">
        <f>IF((SUM('Раздел 1'!H49:H49)&lt;=SUM('Раздел 1'!H44:H44)),"","Неверно!")</f>
      </c>
      <c r="B731" s="329">
        <v>67330</v>
      </c>
      <c r="C731" s="326" t="s">
        <v>894</v>
      </c>
      <c r="D731" s="326" t="s">
        <v>1019</v>
      </c>
    </row>
    <row r="732" spans="1:4" ht="38.25">
      <c r="A732" s="324">
        <f>IF((SUM('Раздел 1'!AB49:AB49)&lt;=SUM('Раздел 1'!AB44:AB44)),"","Неверно!")</f>
      </c>
      <c r="B732" s="329">
        <v>67330</v>
      </c>
      <c r="C732" s="326" t="s">
        <v>892</v>
      </c>
      <c r="D732" s="326" t="s">
        <v>1019</v>
      </c>
    </row>
    <row r="733" spans="1:4" ht="38.25">
      <c r="A733" s="324">
        <f>IF((SUM('Раздел 1'!U49:U49)&lt;=SUM('Раздел 1'!U44:U44)),"","Неверно!")</f>
      </c>
      <c r="B733" s="329">
        <v>67330</v>
      </c>
      <c r="C733" s="326" t="s">
        <v>897</v>
      </c>
      <c r="D733" s="326" t="s">
        <v>1019</v>
      </c>
    </row>
    <row r="734" spans="1:4" ht="38.25">
      <c r="A734" s="324">
        <f>IF((SUM('Раздел 1'!X49:X49)&lt;=SUM('Раздел 1'!X44:X44)),"","Неверно!")</f>
      </c>
      <c r="B734" s="329">
        <v>67330</v>
      </c>
      <c r="C734" s="326" t="s">
        <v>901</v>
      </c>
      <c r="D734" s="326" t="s">
        <v>1019</v>
      </c>
    </row>
    <row r="735" spans="1:4" ht="38.25">
      <c r="A735" s="324">
        <f>IF((SUM('Раздел 1'!AA49:AA49)&lt;=SUM('Раздел 1'!AA44:AA44)),"","Неверно!")</f>
      </c>
      <c r="B735" s="329">
        <v>67330</v>
      </c>
      <c r="C735" s="326" t="s">
        <v>898</v>
      </c>
      <c r="D735" s="326" t="s">
        <v>1019</v>
      </c>
    </row>
    <row r="736" spans="1:4" ht="38.25">
      <c r="A736" s="324">
        <f>IF((SUM('Раздел 1'!J49:J49)&lt;=SUM('Раздел 1'!J44:J44)),"","Неверно!")</f>
      </c>
      <c r="B736" s="329">
        <v>67330</v>
      </c>
      <c r="C736" s="326" t="s">
        <v>899</v>
      </c>
      <c r="D736" s="326" t="s">
        <v>1019</v>
      </c>
    </row>
    <row r="737" spans="1:4" ht="38.25">
      <c r="A737" s="324">
        <f>IF((SUM('Раздел 1'!M49:M49)&lt;=SUM('Раздел 1'!M44:M44)),"","Неверно!")</f>
      </c>
      <c r="B737" s="329">
        <v>67330</v>
      </c>
      <c r="C737" s="326" t="s">
        <v>900</v>
      </c>
      <c r="D737" s="326" t="s">
        <v>1019</v>
      </c>
    </row>
    <row r="738" spans="1:4" ht="38.25">
      <c r="A738" s="324">
        <f>IF((SUM('Раздел 1'!G49:G49)&lt;=SUM('Раздел 1'!G44:G44)),"","Неверно!")</f>
      </c>
      <c r="B738" s="329">
        <v>67330</v>
      </c>
      <c r="C738" s="326" t="s">
        <v>902</v>
      </c>
      <c r="D738" s="326" t="s">
        <v>1019</v>
      </c>
    </row>
    <row r="739" spans="1:4" ht="38.25">
      <c r="A739" s="324">
        <f>IF((SUM('Раздел 1'!Q49:Q49)&lt;=SUM('Раздел 1'!Q44:Q44)),"","Неверно!")</f>
      </c>
      <c r="B739" s="329">
        <v>67330</v>
      </c>
      <c r="C739" s="326" t="s">
        <v>906</v>
      </c>
      <c r="D739" s="326" t="s">
        <v>1019</v>
      </c>
    </row>
    <row r="740" spans="1:4" ht="38.25">
      <c r="A740" s="324">
        <f>IF((SUM('Раздел 1'!W49:W49)&lt;=SUM('Раздел 1'!W44:W44)),"","Неверно!")</f>
      </c>
      <c r="B740" s="329">
        <v>67330</v>
      </c>
      <c r="C740" s="326" t="s">
        <v>904</v>
      </c>
      <c r="D740" s="326" t="s">
        <v>1019</v>
      </c>
    </row>
    <row r="741" spans="1:4" ht="38.25">
      <c r="A741" s="324">
        <f>IF((SUM('Раздел 1'!T49:T49)&lt;=SUM('Раздел 1'!T44:T44)),"","Неверно!")</f>
      </c>
      <c r="B741" s="329">
        <v>67330</v>
      </c>
      <c r="C741" s="326" t="s">
        <v>903</v>
      </c>
      <c r="D741" s="326" t="s">
        <v>1019</v>
      </c>
    </row>
    <row r="742" spans="1:4" ht="38.25">
      <c r="A742" s="324">
        <f>IF((SUM('Раздел 1'!Z49:Z49)&lt;=SUM('Раздел 1'!Z44:Z44)),"","Неверно!")</f>
      </c>
      <c r="B742" s="329">
        <v>67330</v>
      </c>
      <c r="C742" s="326" t="s">
        <v>913</v>
      </c>
      <c r="D742" s="326" t="s">
        <v>1019</v>
      </c>
    </row>
    <row r="743" spans="1:4" ht="38.25">
      <c r="A743" s="324">
        <f>IF((SUM('Раздел 1'!N49:N49)&lt;=SUM('Раздел 1'!N44:N44)),"","Неверно!")</f>
      </c>
      <c r="B743" s="329">
        <v>67330</v>
      </c>
      <c r="C743" s="326" t="s">
        <v>905</v>
      </c>
      <c r="D743" s="326" t="s">
        <v>1019</v>
      </c>
    </row>
    <row r="744" spans="1:4" ht="38.25">
      <c r="A744" s="324">
        <f>IF((SUM('Раздел 1'!O49:O49)&lt;=SUM('Раздел 1'!O44:O44)),"","Неверно!")</f>
      </c>
      <c r="B744" s="329">
        <v>67330</v>
      </c>
      <c r="C744" s="326" t="s">
        <v>908</v>
      </c>
      <c r="D744" s="326" t="s">
        <v>1019</v>
      </c>
    </row>
    <row r="745" spans="1:4" ht="38.25">
      <c r="A745" s="324">
        <f>IF((SUM('Раздел 1'!F49:F49)&lt;=SUM('Раздел 1'!F44:F44)),"","Неверно!")</f>
      </c>
      <c r="B745" s="329">
        <v>67330</v>
      </c>
      <c r="C745" s="326" t="s">
        <v>914</v>
      </c>
      <c r="D745" s="326" t="s">
        <v>1019</v>
      </c>
    </row>
    <row r="746" spans="1:4" ht="38.25">
      <c r="A746" s="324">
        <f>IF((SUM('Раздел 1'!AC49:AC49)&lt;=SUM('Раздел 1'!AC44:AC44)),"","Неверно!")</f>
      </c>
      <c r="B746" s="329">
        <v>67330</v>
      </c>
      <c r="C746" s="326" t="s">
        <v>909</v>
      </c>
      <c r="D746" s="326" t="s">
        <v>1019</v>
      </c>
    </row>
    <row r="747" spans="1:4" ht="38.25">
      <c r="A747" s="324">
        <f>IF((SUM('Раздел 1'!L49:L49)&lt;=SUM('Раздел 1'!L44:L44)),"","Неверно!")</f>
      </c>
      <c r="B747" s="329">
        <v>67330</v>
      </c>
      <c r="C747" s="326" t="s">
        <v>912</v>
      </c>
      <c r="D747" s="326" t="s">
        <v>1019</v>
      </c>
    </row>
    <row r="748" spans="1:4" ht="38.25">
      <c r="A748" s="324">
        <f>IF((SUM('Раздел 1'!R49:R49)&lt;=SUM('Раздел 1'!R44:R44)),"","Неверно!")</f>
      </c>
      <c r="B748" s="329">
        <v>67330</v>
      </c>
      <c r="C748" s="326" t="s">
        <v>911</v>
      </c>
      <c r="D748" s="326" t="s">
        <v>1019</v>
      </c>
    </row>
    <row r="749" spans="1:4" ht="38.25">
      <c r="A749" s="324">
        <f>IF((SUM('Раздел 1'!I49:I49)&lt;=SUM('Раздел 1'!I44:I44)),"","Неверно!")</f>
      </c>
      <c r="B749" s="329">
        <v>67330</v>
      </c>
      <c r="C749" s="326" t="s">
        <v>910</v>
      </c>
      <c r="D749" s="326" t="s">
        <v>1019</v>
      </c>
    </row>
    <row r="750" spans="1:4" ht="25.5">
      <c r="A750" s="324">
        <f>IF((SUM('Раздел 1'!J48:J48)&lt;=SUM('Раздел 1'!J44:J44)),"","Неверно!")</f>
      </c>
      <c r="B750" s="329">
        <v>67331</v>
      </c>
      <c r="C750" s="326" t="s">
        <v>919</v>
      </c>
      <c r="D750" s="326" t="s">
        <v>1148</v>
      </c>
    </row>
    <row r="751" spans="1:4" ht="25.5">
      <c r="A751" s="324">
        <f>IF((SUM('Раздел 1'!G48:G48)&lt;=SUM('Раздел 1'!G44:G44)),"","Неверно!")</f>
      </c>
      <c r="B751" s="329">
        <v>67331</v>
      </c>
      <c r="C751" s="326" t="s">
        <v>915</v>
      </c>
      <c r="D751" s="326" t="s">
        <v>1148</v>
      </c>
    </row>
    <row r="752" spans="1:4" ht="25.5">
      <c r="A752" s="324">
        <f>IF((SUM('Раздел 1'!P48:P48)&lt;=SUM('Раздел 1'!P44:P44)),"","Неверно!")</f>
      </c>
      <c r="B752" s="329">
        <v>67331</v>
      </c>
      <c r="C752" s="326" t="s">
        <v>920</v>
      </c>
      <c r="D752" s="326" t="s">
        <v>1148</v>
      </c>
    </row>
    <row r="753" spans="1:4" ht="25.5">
      <c r="A753" s="324">
        <f>IF((SUM('Раздел 1'!V48:V48)&lt;=SUM('Раздел 1'!V44:V44)),"","Неверно!")</f>
      </c>
      <c r="B753" s="329">
        <v>67331</v>
      </c>
      <c r="C753" s="326" t="s">
        <v>916</v>
      </c>
      <c r="D753" s="326" t="s">
        <v>1148</v>
      </c>
    </row>
    <row r="754" spans="1:4" ht="25.5">
      <c r="A754" s="324">
        <f>IF((SUM('Раздел 1'!S48:S48)&lt;=SUM('Раздел 1'!S44:S44)),"","Неверно!")</f>
      </c>
      <c r="B754" s="329">
        <v>67331</v>
      </c>
      <c r="C754" s="326" t="s">
        <v>408</v>
      </c>
      <c r="D754" s="326" t="s">
        <v>1148</v>
      </c>
    </row>
    <row r="755" spans="1:4" ht="25.5">
      <c r="A755" s="324">
        <f>IF((SUM('Раздел 1'!O48:O48)&lt;=SUM('Раздел 1'!O44:O44)),"","Неверно!")</f>
      </c>
      <c r="B755" s="329">
        <v>67331</v>
      </c>
      <c r="C755" s="326" t="s">
        <v>923</v>
      </c>
      <c r="D755" s="326" t="s">
        <v>1148</v>
      </c>
    </row>
    <row r="756" spans="1:4" ht="25.5">
      <c r="A756" s="324">
        <f>IF((SUM('Раздел 1'!R48:R48)&lt;=SUM('Раздел 1'!R44:R44)),"","Неверно!")</f>
      </c>
      <c r="B756" s="329">
        <v>67331</v>
      </c>
      <c r="C756" s="326" t="s">
        <v>924</v>
      </c>
      <c r="D756" s="326" t="s">
        <v>1148</v>
      </c>
    </row>
    <row r="757" spans="1:4" ht="25.5">
      <c r="A757" s="324">
        <f>IF((SUM('Раздел 1'!M48:M48)&lt;=SUM('Раздел 1'!M44:M44)),"","Неверно!")</f>
      </c>
      <c r="B757" s="329">
        <v>67331</v>
      </c>
      <c r="C757" s="326" t="s">
        <v>918</v>
      </c>
      <c r="D757" s="326" t="s">
        <v>1148</v>
      </c>
    </row>
    <row r="758" spans="1:4" ht="25.5">
      <c r="A758" s="324">
        <f>IF((SUM('Раздел 1'!AA48:AA48)&lt;=SUM('Раздел 1'!AA44:AA44)),"","Неверно!")</f>
      </c>
      <c r="B758" s="329">
        <v>67331</v>
      </c>
      <c r="C758" s="326" t="s">
        <v>917</v>
      </c>
      <c r="D758" s="326" t="s">
        <v>1148</v>
      </c>
    </row>
    <row r="759" spans="1:4" ht="25.5">
      <c r="A759" s="324">
        <f>IF((SUM('Раздел 1'!X48:X48)&lt;=SUM('Раздел 1'!X44:X44)),"","Неверно!")</f>
      </c>
      <c r="B759" s="329">
        <v>67331</v>
      </c>
      <c r="C759" s="326" t="s">
        <v>925</v>
      </c>
      <c r="D759" s="326" t="s">
        <v>1148</v>
      </c>
    </row>
    <row r="760" spans="1:4" ht="25.5">
      <c r="A760" s="324">
        <f>IF((SUM('Раздел 1'!U48:U48)&lt;=SUM('Раздел 1'!U44:U44)),"","Неверно!")</f>
      </c>
      <c r="B760" s="329">
        <v>67331</v>
      </c>
      <c r="C760" s="326" t="s">
        <v>922</v>
      </c>
      <c r="D760" s="326" t="s">
        <v>1148</v>
      </c>
    </row>
    <row r="761" spans="1:4" ht="25.5">
      <c r="A761" s="324">
        <f>IF((SUM('Раздел 1'!N48:N48)&lt;=SUM('Раздел 1'!N44:N44)),"","Неверно!")</f>
      </c>
      <c r="B761" s="329">
        <v>67331</v>
      </c>
      <c r="C761" s="326" t="s">
        <v>927</v>
      </c>
      <c r="D761" s="326" t="s">
        <v>1148</v>
      </c>
    </row>
    <row r="762" spans="1:4" ht="25.5">
      <c r="A762" s="324">
        <f>IF((SUM('Раздел 1'!K48:K48)&lt;=SUM('Раздел 1'!K44:K44)),"","Неверно!")</f>
      </c>
      <c r="B762" s="329">
        <v>67331</v>
      </c>
      <c r="C762" s="326" t="s">
        <v>929</v>
      </c>
      <c r="D762" s="326" t="s">
        <v>1148</v>
      </c>
    </row>
    <row r="763" spans="1:4" ht="25.5">
      <c r="A763" s="324">
        <f>IF((SUM('Раздел 1'!Q48:Q48)&lt;=SUM('Раздел 1'!Q44:Q44)),"","Неверно!")</f>
      </c>
      <c r="B763" s="329">
        <v>67331</v>
      </c>
      <c r="C763" s="326" t="s">
        <v>930</v>
      </c>
      <c r="D763" s="326" t="s">
        <v>1148</v>
      </c>
    </row>
    <row r="764" spans="1:4" ht="25.5">
      <c r="A764" s="324">
        <f>IF((SUM('Раздел 1'!AB48:AB48)&lt;=SUM('Раздел 1'!AB44:AB44)),"","Неверно!")</f>
      </c>
      <c r="B764" s="329">
        <v>67331</v>
      </c>
      <c r="C764" s="326" t="s">
        <v>928</v>
      </c>
      <c r="D764" s="326" t="s">
        <v>1148</v>
      </c>
    </row>
    <row r="765" spans="1:4" ht="25.5">
      <c r="A765" s="324">
        <f>IF((SUM('Раздел 1'!Y48:Y48)&lt;=SUM('Раздел 1'!Y44:Y44)),"","Неверно!")</f>
      </c>
      <c r="B765" s="329">
        <v>67331</v>
      </c>
      <c r="C765" s="326" t="s">
        <v>931</v>
      </c>
      <c r="D765" s="326" t="s">
        <v>1148</v>
      </c>
    </row>
    <row r="766" spans="1:4" ht="25.5">
      <c r="A766" s="324">
        <f>IF((SUM('Раздел 1'!H48:H48)&lt;=SUM('Раздел 1'!H44:H44)),"","Неверно!")</f>
      </c>
      <c r="B766" s="329">
        <v>67331</v>
      </c>
      <c r="C766" s="326" t="s">
        <v>926</v>
      </c>
      <c r="D766" s="326" t="s">
        <v>1148</v>
      </c>
    </row>
    <row r="767" spans="1:4" ht="25.5">
      <c r="A767" s="324">
        <f>IF((SUM('Раздел 1'!Z48:Z48)&lt;=SUM('Раздел 1'!Z44:Z44)),"","Неверно!")</f>
      </c>
      <c r="B767" s="329">
        <v>67331</v>
      </c>
      <c r="C767" s="326" t="s">
        <v>937</v>
      </c>
      <c r="D767" s="326" t="s">
        <v>1148</v>
      </c>
    </row>
    <row r="768" spans="1:4" ht="25.5">
      <c r="A768" s="324">
        <f>IF((SUM('Раздел 1'!I48:I48)&lt;=SUM('Раздел 1'!I44:I44)),"","Неверно!")</f>
      </c>
      <c r="B768" s="329">
        <v>67331</v>
      </c>
      <c r="C768" s="326" t="s">
        <v>936</v>
      </c>
      <c r="D768" s="326" t="s">
        <v>1148</v>
      </c>
    </row>
    <row r="769" spans="1:4" ht="25.5">
      <c r="A769" s="324">
        <f>IF((SUM('Раздел 1'!L48:L48)&lt;=SUM('Раздел 1'!L44:L44)),"","Неверно!")</f>
      </c>
      <c r="B769" s="329">
        <v>67331</v>
      </c>
      <c r="C769" s="326" t="s">
        <v>921</v>
      </c>
      <c r="D769" s="326" t="s">
        <v>1148</v>
      </c>
    </row>
    <row r="770" spans="1:4" ht="25.5">
      <c r="A770" s="324">
        <f>IF((SUM('Раздел 1'!AC48:AC48)&lt;=SUM('Раздел 1'!AC44:AC44)),"","Неверно!")</f>
      </c>
      <c r="B770" s="329">
        <v>67331</v>
      </c>
      <c r="C770" s="326" t="s">
        <v>932</v>
      </c>
      <c r="D770" s="326" t="s">
        <v>1148</v>
      </c>
    </row>
    <row r="771" spans="1:4" ht="25.5">
      <c r="A771" s="324">
        <f>IF((SUM('Раздел 1'!F48:F48)&lt;=SUM('Раздел 1'!F44:F44)),"","Неверно!")</f>
      </c>
      <c r="B771" s="329">
        <v>67331</v>
      </c>
      <c r="C771" s="326" t="s">
        <v>934</v>
      </c>
      <c r="D771" s="326" t="s">
        <v>1148</v>
      </c>
    </row>
    <row r="772" spans="1:4" ht="25.5">
      <c r="A772" s="324">
        <f>IF((SUM('Раздел 1'!W48:W48)&lt;=SUM('Раздел 1'!W44:W44)),"","Неверно!")</f>
      </c>
      <c r="B772" s="329">
        <v>67331</v>
      </c>
      <c r="C772" s="326" t="s">
        <v>935</v>
      </c>
      <c r="D772" s="326" t="s">
        <v>1148</v>
      </c>
    </row>
    <row r="773" spans="1:4" ht="25.5">
      <c r="A773" s="324">
        <f>IF((SUM('Раздел 1'!T48:T48)&lt;=SUM('Раздел 1'!T44:T44)),"","Неверно!")</f>
      </c>
      <c r="B773" s="329">
        <v>67331</v>
      </c>
      <c r="C773" s="326" t="s">
        <v>933</v>
      </c>
      <c r="D773" s="326" t="s">
        <v>1148</v>
      </c>
    </row>
    <row r="774" spans="1:4" ht="38.25">
      <c r="A774" s="324">
        <f>IF((SUM('Разделы 2, 3, 5'!E49:E49)&lt;=SUM('Раздел 1'!G44:G44)),"","Неверно!")</f>
      </c>
      <c r="B774" s="329">
        <v>67332</v>
      </c>
      <c r="C774" s="326" t="s">
        <v>409</v>
      </c>
      <c r="D774" s="326" t="s">
        <v>1009</v>
      </c>
    </row>
    <row r="775" spans="1:4" ht="25.5">
      <c r="A775" s="324">
        <f>IF((SUM('Раздел 1'!G47:G47)&lt;=SUM('Раздел 1'!G44:G44)),"","Неверно!")</f>
      </c>
      <c r="B775" s="329">
        <v>67333</v>
      </c>
      <c r="C775" s="326" t="s">
        <v>410</v>
      </c>
      <c r="D775" s="326" t="s">
        <v>1010</v>
      </c>
    </row>
    <row r="776" spans="1:4" ht="25.5">
      <c r="A776" s="324">
        <f>IF((SUM('Раздел 1'!J47:J47)&lt;=SUM('Раздел 1'!J44:J44)),"","Неверно!")</f>
      </c>
      <c r="B776" s="329">
        <v>67333</v>
      </c>
      <c r="C776" s="326" t="s">
        <v>412</v>
      </c>
      <c r="D776" s="326" t="s">
        <v>1010</v>
      </c>
    </row>
    <row r="777" spans="1:4" ht="25.5">
      <c r="A777" s="324">
        <f>IF((SUM('Раздел 1'!AA47:AA47)&lt;=SUM('Раздел 1'!AA44:AA44)),"","Неверно!")</f>
      </c>
      <c r="B777" s="329">
        <v>67333</v>
      </c>
      <c r="C777" s="326" t="s">
        <v>944</v>
      </c>
      <c r="D777" s="326" t="s">
        <v>1010</v>
      </c>
    </row>
    <row r="778" spans="1:4" ht="25.5">
      <c r="A778" s="324">
        <f>IF((SUM('Раздел 1'!M47:M47)&lt;=SUM('Раздел 1'!M44:M44)),"","Неверно!")</f>
      </c>
      <c r="B778" s="329">
        <v>67333</v>
      </c>
      <c r="C778" s="326" t="s">
        <v>945</v>
      </c>
      <c r="D778" s="326" t="s">
        <v>1010</v>
      </c>
    </row>
    <row r="779" spans="1:4" ht="25.5">
      <c r="A779" s="324">
        <f>IF((SUM('Раздел 1'!S47:S47)&lt;=SUM('Раздел 1'!S44:S44)),"","Неверно!")</f>
      </c>
      <c r="B779" s="329">
        <v>67333</v>
      </c>
      <c r="C779" s="326" t="s">
        <v>413</v>
      </c>
      <c r="D779" s="326" t="s">
        <v>1010</v>
      </c>
    </row>
    <row r="780" spans="1:4" ht="25.5">
      <c r="A780" s="324">
        <f>IF((SUM('Раздел 1'!P47:P47)&lt;=SUM('Раздел 1'!P44:P44)),"","Неверно!")</f>
      </c>
      <c r="B780" s="329">
        <v>67333</v>
      </c>
      <c r="C780" s="326" t="s">
        <v>411</v>
      </c>
      <c r="D780" s="326" t="s">
        <v>1010</v>
      </c>
    </row>
    <row r="781" spans="1:4" ht="25.5">
      <c r="A781" s="324">
        <f>IF((SUM('Раздел 1'!V47:V47)&lt;=SUM('Раздел 1'!V44:V44)),"","Неверно!")</f>
      </c>
      <c r="B781" s="329">
        <v>67333</v>
      </c>
      <c r="C781" s="326" t="s">
        <v>421</v>
      </c>
      <c r="D781" s="326" t="s">
        <v>1010</v>
      </c>
    </row>
    <row r="782" spans="1:4" ht="25.5">
      <c r="A782" s="324">
        <f>IF((SUM('Раздел 1'!H47:H47)&lt;=SUM('Раздел 1'!H44:H44)),"","Неверно!")</f>
      </c>
      <c r="B782" s="329">
        <v>67333</v>
      </c>
      <c r="C782" s="326" t="s">
        <v>420</v>
      </c>
      <c r="D782" s="326" t="s">
        <v>1010</v>
      </c>
    </row>
    <row r="783" spans="1:4" ht="25.5">
      <c r="A783" s="324">
        <f>IF((SUM('Раздел 1'!AB47:AB47)&lt;=SUM('Раздел 1'!AB44:AB44)),"","Неверно!")</f>
      </c>
      <c r="B783" s="329">
        <v>67333</v>
      </c>
      <c r="C783" s="326" t="s">
        <v>947</v>
      </c>
      <c r="D783" s="326" t="s">
        <v>1010</v>
      </c>
    </row>
    <row r="784" spans="1:4" ht="25.5">
      <c r="A784" s="324">
        <f>IF((SUM('Раздел 1'!N47:N47)&lt;=SUM('Раздел 1'!N44:N44)),"","Неверно!")</f>
      </c>
      <c r="B784" s="329">
        <v>67333</v>
      </c>
      <c r="C784" s="326" t="s">
        <v>946</v>
      </c>
      <c r="D784" s="326" t="s">
        <v>1010</v>
      </c>
    </row>
    <row r="785" spans="1:4" ht="25.5">
      <c r="A785" s="324">
        <f>IF((SUM('Раздел 1'!Y47:Y47)&lt;=SUM('Раздел 1'!Y44:Y44)),"","Неверно!")</f>
      </c>
      <c r="B785" s="329">
        <v>67333</v>
      </c>
      <c r="C785" s="326" t="s">
        <v>419</v>
      </c>
      <c r="D785" s="326" t="s">
        <v>1010</v>
      </c>
    </row>
    <row r="786" spans="1:4" ht="25.5">
      <c r="A786" s="324">
        <f>IF((SUM('Раздел 1'!K47:K47)&lt;=SUM('Раздел 1'!K44:K44)),"","Неверно!")</f>
      </c>
      <c r="B786" s="329">
        <v>67333</v>
      </c>
      <c r="C786" s="326" t="s">
        <v>948</v>
      </c>
      <c r="D786" s="326" t="s">
        <v>1010</v>
      </c>
    </row>
    <row r="787" spans="1:4" ht="25.5">
      <c r="A787" s="324">
        <f>IF((SUM('Раздел 1'!I47:I47)&lt;=SUM('Раздел 1'!I44:I44)),"","Неверно!")</f>
      </c>
      <c r="B787" s="329">
        <v>67333</v>
      </c>
      <c r="C787" s="326" t="s">
        <v>425</v>
      </c>
      <c r="D787" s="326" t="s">
        <v>1010</v>
      </c>
    </row>
    <row r="788" spans="1:4" ht="25.5">
      <c r="A788" s="324">
        <f>IF((SUM('Раздел 1'!Z47:Z47)&lt;=SUM('Раздел 1'!Z44:Z44)),"","Неверно!")</f>
      </c>
      <c r="B788" s="329">
        <v>67333</v>
      </c>
      <c r="C788" s="326" t="s">
        <v>422</v>
      </c>
      <c r="D788" s="326" t="s">
        <v>1010</v>
      </c>
    </row>
    <row r="789" spans="1:4" ht="25.5">
      <c r="A789" s="324">
        <f>IF((SUM('Раздел 1'!O47:O47)&lt;=SUM('Раздел 1'!O44:O44)),"","Неверно!")</f>
      </c>
      <c r="B789" s="329">
        <v>67333</v>
      </c>
      <c r="C789" s="326" t="s">
        <v>975</v>
      </c>
      <c r="D789" s="326" t="s">
        <v>1010</v>
      </c>
    </row>
    <row r="790" spans="1:4" ht="25.5">
      <c r="A790" s="324">
        <f>IF((SUM('Раздел 1'!T47:T47)&lt;=SUM('Раздел 1'!T44:T44)),"","Неверно!")</f>
      </c>
      <c r="B790" s="329">
        <v>67333</v>
      </c>
      <c r="C790" s="326" t="s">
        <v>423</v>
      </c>
      <c r="D790" s="326" t="s">
        <v>1010</v>
      </c>
    </row>
    <row r="791" spans="1:4" ht="25.5">
      <c r="A791" s="324">
        <f>IF((SUM('Раздел 1'!AC47:AC47)&lt;=SUM('Раздел 1'!AC44:AC44)),"","Неверно!")</f>
      </c>
      <c r="B791" s="329">
        <v>67333</v>
      </c>
      <c r="C791" s="326" t="s">
        <v>971</v>
      </c>
      <c r="D791" s="326" t="s">
        <v>1010</v>
      </c>
    </row>
    <row r="792" spans="1:4" ht="25.5">
      <c r="A792" s="324">
        <f>IF((SUM('Раздел 1'!F47:F47)&lt;=SUM('Раздел 1'!F44:F44)),"","Неверно!")</f>
      </c>
      <c r="B792" s="329">
        <v>67333</v>
      </c>
      <c r="C792" s="326" t="s">
        <v>972</v>
      </c>
      <c r="D792" s="326" t="s">
        <v>1010</v>
      </c>
    </row>
    <row r="793" spans="1:4" ht="25.5">
      <c r="A793" s="324">
        <f>IF((SUM('Раздел 1'!Q47:Q47)&lt;=SUM('Раздел 1'!Q44:Q44)),"","Неверно!")</f>
      </c>
      <c r="B793" s="329">
        <v>67333</v>
      </c>
      <c r="C793" s="326" t="s">
        <v>424</v>
      </c>
      <c r="D793" s="326" t="s">
        <v>1010</v>
      </c>
    </row>
    <row r="794" spans="1:4" ht="25.5">
      <c r="A794" s="324">
        <f>IF((SUM('Раздел 1'!W47:W47)&lt;=SUM('Раздел 1'!W44:W44)),"","Неверно!")</f>
      </c>
      <c r="B794" s="329">
        <v>67333</v>
      </c>
      <c r="C794" s="326" t="s">
        <v>970</v>
      </c>
      <c r="D794" s="326" t="s">
        <v>1010</v>
      </c>
    </row>
    <row r="795" spans="1:4" ht="25.5">
      <c r="A795" s="324">
        <f>IF((SUM('Раздел 1'!U47:U47)&lt;=SUM('Раздел 1'!U44:U44)),"","Неверно!")</f>
      </c>
      <c r="B795" s="329">
        <v>67333</v>
      </c>
      <c r="C795" s="326" t="s">
        <v>977</v>
      </c>
      <c r="D795" s="326" t="s">
        <v>1010</v>
      </c>
    </row>
    <row r="796" spans="1:4" ht="25.5">
      <c r="A796" s="324">
        <f>IF((SUM('Раздел 1'!X47:X47)&lt;=SUM('Раздел 1'!X44:X44)),"","Неверно!")</f>
      </c>
      <c r="B796" s="329">
        <v>67333</v>
      </c>
      <c r="C796" s="326" t="s">
        <v>976</v>
      </c>
      <c r="D796" s="326" t="s">
        <v>1010</v>
      </c>
    </row>
    <row r="797" spans="1:4" ht="25.5">
      <c r="A797" s="324">
        <f>IF((SUM('Раздел 1'!L47:L47)&lt;=SUM('Раздел 1'!L44:L44)),"","Неверно!")</f>
      </c>
      <c r="B797" s="329">
        <v>67333</v>
      </c>
      <c r="C797" s="326" t="s">
        <v>974</v>
      </c>
      <c r="D797" s="326" t="s">
        <v>1010</v>
      </c>
    </row>
    <row r="798" spans="1:4" ht="25.5">
      <c r="A798" s="324">
        <f>IF((SUM('Раздел 1'!R47:R47)&lt;=SUM('Раздел 1'!R44:R44)),"","Неверно!")</f>
      </c>
      <c r="B798" s="329">
        <v>67333</v>
      </c>
      <c r="C798" s="326" t="s">
        <v>973</v>
      </c>
      <c r="D798" s="326" t="s">
        <v>1010</v>
      </c>
    </row>
    <row r="799" spans="1:4" ht="25.5">
      <c r="A799" s="324">
        <f>IF((SUM('Раздел 1'!S45:S45)&lt;=SUM('Раздел 1'!S44:S44)),"","Неверно!")</f>
      </c>
      <c r="B799" s="329">
        <v>67334</v>
      </c>
      <c r="C799" s="326" t="s">
        <v>982</v>
      </c>
      <c r="D799" s="326" t="s">
        <v>1011</v>
      </c>
    </row>
    <row r="800" spans="1:4" ht="25.5">
      <c r="A800" s="324">
        <f>IF((SUM('Раздел 1'!V45:V45)&lt;=SUM('Раздел 1'!V44:V44)),"","Неверно!")</f>
      </c>
      <c r="B800" s="329">
        <v>67334</v>
      </c>
      <c r="C800" s="326" t="s">
        <v>980</v>
      </c>
      <c r="D800" s="326" t="s">
        <v>1011</v>
      </c>
    </row>
    <row r="801" spans="1:4" ht="25.5">
      <c r="A801" s="324">
        <f>IF((SUM('Раздел 1'!H45:H45)&lt;=SUM('Раздел 1'!H44:H44)),"","Неверно!")</f>
      </c>
      <c r="B801" s="329">
        <v>67334</v>
      </c>
      <c r="C801" s="326" t="s">
        <v>978</v>
      </c>
      <c r="D801" s="326" t="s">
        <v>1011</v>
      </c>
    </row>
    <row r="802" spans="1:4" ht="25.5">
      <c r="A802" s="324">
        <f>IF((SUM('Раздел 1'!Y45:Y45)&lt;=SUM('Раздел 1'!Y44:Y44)),"","Неверно!")</f>
      </c>
      <c r="B802" s="329">
        <v>67334</v>
      </c>
      <c r="C802" s="326" t="s">
        <v>984</v>
      </c>
      <c r="D802" s="326" t="s">
        <v>1011</v>
      </c>
    </row>
    <row r="803" spans="1:4" ht="25.5">
      <c r="A803" s="324">
        <f>IF((SUM('Раздел 1'!AB45:AB45)&lt;=SUM('Раздел 1'!AB44:AB44)),"","Неверно!")</f>
      </c>
      <c r="B803" s="329">
        <v>67334</v>
      </c>
      <c r="C803" s="326" t="s">
        <v>983</v>
      </c>
      <c r="D803" s="326" t="s">
        <v>1011</v>
      </c>
    </row>
    <row r="804" spans="1:4" ht="25.5">
      <c r="A804" s="324">
        <f>IF((SUM('Раздел 1'!X45:X45)&lt;=SUM('Раздел 1'!X44:X44)),"","Неверно!")</f>
      </c>
      <c r="B804" s="329">
        <v>67334</v>
      </c>
      <c r="C804" s="326" t="s">
        <v>987</v>
      </c>
      <c r="D804" s="326" t="s">
        <v>1011</v>
      </c>
    </row>
    <row r="805" spans="1:4" ht="25.5">
      <c r="A805" s="324">
        <f>IF((SUM('Раздел 1'!G45:G45)&lt;=SUM('Раздел 1'!G44:G44)),"","Неверно!")</f>
      </c>
      <c r="B805" s="329">
        <v>67334</v>
      </c>
      <c r="C805" s="326" t="s">
        <v>985</v>
      </c>
      <c r="D805" s="326" t="s">
        <v>1011</v>
      </c>
    </row>
    <row r="806" spans="1:4" ht="25.5">
      <c r="A806" s="324">
        <f>IF((SUM('Раздел 1'!U45:U45)&lt;=SUM('Раздел 1'!U44:U44)),"","Неверно!")</f>
      </c>
      <c r="B806" s="329">
        <v>67334</v>
      </c>
      <c r="C806" s="326" t="s">
        <v>990</v>
      </c>
      <c r="D806" s="326" t="s">
        <v>1011</v>
      </c>
    </row>
    <row r="807" spans="1:4" ht="25.5">
      <c r="A807" s="324">
        <f>IF((SUM('Раздел 1'!AA45:AA45)&lt;=SUM('Раздел 1'!AA44:AA44)),"","Неверно!")</f>
      </c>
      <c r="B807" s="329">
        <v>67334</v>
      </c>
      <c r="C807" s="326" t="s">
        <v>989</v>
      </c>
      <c r="D807" s="326" t="s">
        <v>1011</v>
      </c>
    </row>
    <row r="808" spans="1:4" ht="25.5">
      <c r="A808" s="324">
        <f>IF((SUM('Раздел 1'!P45:P45)&lt;=SUM('Раздел 1'!P44:P44)),"","Неверно!")</f>
      </c>
      <c r="B808" s="329">
        <v>67334</v>
      </c>
      <c r="C808" s="326" t="s">
        <v>979</v>
      </c>
      <c r="D808" s="326" t="s">
        <v>1011</v>
      </c>
    </row>
    <row r="809" spans="1:4" ht="25.5">
      <c r="A809" s="324">
        <f>IF((SUM('Раздел 1'!M45:M45)&lt;=SUM('Раздел 1'!M44:M44)),"","Неверно!")</f>
      </c>
      <c r="B809" s="329">
        <v>67334</v>
      </c>
      <c r="C809" s="326" t="s">
        <v>988</v>
      </c>
      <c r="D809" s="326" t="s">
        <v>1011</v>
      </c>
    </row>
    <row r="810" spans="1:4" ht="25.5">
      <c r="A810" s="324">
        <f>IF((SUM('Раздел 1'!J45:J45)&lt;=SUM('Раздел 1'!J44:J44)),"","Неверно!")</f>
      </c>
      <c r="B810" s="329">
        <v>67334</v>
      </c>
      <c r="C810" s="326" t="s">
        <v>986</v>
      </c>
      <c r="D810" s="326" t="s">
        <v>1011</v>
      </c>
    </row>
    <row r="811" spans="1:4" ht="25.5">
      <c r="A811" s="324">
        <f>IF((SUM('Раздел 1'!L45:L45)&lt;=SUM('Раздел 1'!L44:L44)),"","Неверно!")</f>
      </c>
      <c r="B811" s="329">
        <v>67334</v>
      </c>
      <c r="C811" s="326" t="s">
        <v>994</v>
      </c>
      <c r="D811" s="326" t="s">
        <v>1011</v>
      </c>
    </row>
    <row r="812" spans="1:4" ht="25.5">
      <c r="A812" s="324">
        <f>IF((SUM('Раздел 1'!O45:O45)&lt;=SUM('Раздел 1'!O44:O44)),"","Неверно!")</f>
      </c>
      <c r="B812" s="329">
        <v>67334</v>
      </c>
      <c r="C812" s="326" t="s">
        <v>991</v>
      </c>
      <c r="D812" s="326" t="s">
        <v>1011</v>
      </c>
    </row>
    <row r="813" spans="1:4" ht="25.5">
      <c r="A813" s="324">
        <f>IF((SUM('Раздел 1'!R45:R45)&lt;=SUM('Раздел 1'!R44:R44)),"","Неверно!")</f>
      </c>
      <c r="B813" s="329">
        <v>67334</v>
      </c>
      <c r="C813" s="326" t="s">
        <v>993</v>
      </c>
      <c r="D813" s="326" t="s">
        <v>1011</v>
      </c>
    </row>
    <row r="814" spans="1:4" ht="25.5">
      <c r="A814" s="324">
        <f>IF((SUM('Раздел 1'!Z45:Z45)&lt;=SUM('Раздел 1'!Z44:Z44)),"","Неверно!")</f>
      </c>
      <c r="B814" s="329">
        <v>67334</v>
      </c>
      <c r="C814" s="326" t="s">
        <v>995</v>
      </c>
      <c r="D814" s="326" t="s">
        <v>1011</v>
      </c>
    </row>
    <row r="815" spans="1:4" ht="25.5">
      <c r="A815" s="324">
        <f>IF((SUM('Раздел 1'!AC45:AC45)&lt;=SUM('Раздел 1'!AC44:AC44)),"","Неверно!")</f>
      </c>
      <c r="B815" s="329">
        <v>67334</v>
      </c>
      <c r="C815" s="326" t="s">
        <v>997</v>
      </c>
      <c r="D815" s="326" t="s">
        <v>1011</v>
      </c>
    </row>
    <row r="816" spans="1:4" ht="25.5">
      <c r="A816" s="324">
        <f>IF((SUM('Раздел 1'!F45:F45)&lt;=SUM('Раздел 1'!F44:F44)),"","Неверно!")</f>
      </c>
      <c r="B816" s="329">
        <v>67334</v>
      </c>
      <c r="C816" s="326" t="s">
        <v>996</v>
      </c>
      <c r="D816" s="326" t="s">
        <v>1011</v>
      </c>
    </row>
    <row r="817" spans="1:4" ht="25.5">
      <c r="A817" s="324">
        <f>IF((SUM('Раздел 1'!I45:I45)&lt;=SUM('Раздел 1'!I44:I44)),"","Неверно!")</f>
      </c>
      <c r="B817" s="329">
        <v>67334</v>
      </c>
      <c r="C817" s="326" t="s">
        <v>992</v>
      </c>
      <c r="D817" s="326" t="s">
        <v>1011</v>
      </c>
    </row>
    <row r="818" spans="1:4" ht="25.5">
      <c r="A818" s="324">
        <f>IF((SUM('Раздел 1'!Q45:Q45)&lt;=SUM('Раздел 1'!Q44:Q44)),"","Неверно!")</f>
      </c>
      <c r="B818" s="329">
        <v>67334</v>
      </c>
      <c r="C818" s="326" t="s">
        <v>454</v>
      </c>
      <c r="D818" s="326" t="s">
        <v>1011</v>
      </c>
    </row>
    <row r="819" spans="1:4" ht="25.5">
      <c r="A819" s="324">
        <f>IF((SUM('Раздел 1'!W45:W45)&lt;=SUM('Раздел 1'!W44:W44)),"","Неверно!")</f>
      </c>
      <c r="B819" s="329">
        <v>67334</v>
      </c>
      <c r="C819" s="326" t="s">
        <v>455</v>
      </c>
      <c r="D819" s="326" t="s">
        <v>1011</v>
      </c>
    </row>
    <row r="820" spans="1:4" ht="25.5">
      <c r="A820" s="324">
        <f>IF((SUM('Раздел 1'!T45:T45)&lt;=SUM('Раздел 1'!T44:T44)),"","Неверно!")</f>
      </c>
      <c r="B820" s="329">
        <v>67334</v>
      </c>
      <c r="C820" s="326" t="s">
        <v>998</v>
      </c>
      <c r="D820" s="326" t="s">
        <v>1011</v>
      </c>
    </row>
    <row r="821" spans="1:4" ht="25.5">
      <c r="A821" s="324">
        <f>IF((SUM('Раздел 1'!N45:N45)&lt;=SUM('Раздел 1'!N44:N44)),"","Неверно!")</f>
      </c>
      <c r="B821" s="329">
        <v>67334</v>
      </c>
      <c r="C821" s="326" t="s">
        <v>452</v>
      </c>
      <c r="D821" s="326" t="s">
        <v>1011</v>
      </c>
    </row>
    <row r="822" spans="1:4" ht="25.5">
      <c r="A822" s="324">
        <f>IF((SUM('Раздел 1'!K45:K45)&lt;=SUM('Раздел 1'!K44:K44)),"","Неверно!")</f>
      </c>
      <c r="B822" s="329">
        <v>67334</v>
      </c>
      <c r="C822" s="326" t="s">
        <v>453</v>
      </c>
      <c r="D822" s="326" t="s">
        <v>1011</v>
      </c>
    </row>
    <row r="823" spans="1:4" ht="25.5">
      <c r="A823" s="324">
        <f>IF((SUM('Раздел 1'!R10:R43)=SUM('Раздел 1'!R44:R44)),"","Неверно!")</f>
      </c>
      <c r="B823" s="329">
        <v>67335</v>
      </c>
      <c r="C823" s="326" t="s">
        <v>458</v>
      </c>
      <c r="D823" s="326" t="s">
        <v>1012</v>
      </c>
    </row>
    <row r="824" spans="1:4" ht="25.5">
      <c r="A824" s="324">
        <f>IF((SUM('Раздел 1'!O10:O43)=SUM('Раздел 1'!O44:O44)),"","Неверно!")</f>
      </c>
      <c r="B824" s="329">
        <v>67335</v>
      </c>
      <c r="C824" s="326" t="s">
        <v>457</v>
      </c>
      <c r="D824" s="326" t="s">
        <v>1012</v>
      </c>
    </row>
    <row r="825" spans="1:4" ht="25.5">
      <c r="A825" s="324">
        <f>IF((SUM('Раздел 1'!U10:U43)=SUM('Раздел 1'!U44:U44)),"","Неверно!")</f>
      </c>
      <c r="B825" s="329">
        <v>67335</v>
      </c>
      <c r="C825" s="326" t="s">
        <v>459</v>
      </c>
      <c r="D825" s="326" t="s">
        <v>1012</v>
      </c>
    </row>
    <row r="826" spans="1:4" ht="25.5">
      <c r="A826" s="324">
        <f>IF((SUM('Раздел 1'!AA10:AA43)=SUM('Раздел 1'!AA44:AA44)),"","Неверно!")</f>
      </c>
      <c r="B826" s="329">
        <v>67335</v>
      </c>
      <c r="C826" s="326" t="s">
        <v>460</v>
      </c>
      <c r="D826" s="326" t="s">
        <v>1012</v>
      </c>
    </row>
    <row r="827" spans="1:4" ht="25.5">
      <c r="A827" s="324">
        <f>IF((SUM('Раздел 1'!X10:X43)=SUM('Раздел 1'!X44:X44)),"","Неверно!")</f>
      </c>
      <c r="B827" s="329">
        <v>67335</v>
      </c>
      <c r="C827" s="326" t="s">
        <v>456</v>
      </c>
      <c r="D827" s="326" t="s">
        <v>1012</v>
      </c>
    </row>
    <row r="828" spans="1:4" ht="25.5">
      <c r="A828" s="324">
        <f>IF((SUM('Раздел 1'!J10:J43)=SUM('Раздел 1'!J44:J44)),"","Неверно!")</f>
      </c>
      <c r="B828" s="329">
        <v>67335</v>
      </c>
      <c r="C828" s="326" t="s">
        <v>465</v>
      </c>
      <c r="D828" s="326" t="s">
        <v>1012</v>
      </c>
    </row>
    <row r="829" spans="1:4" ht="25.5">
      <c r="A829" s="324">
        <f>IF((SUM('Раздел 1'!G10:G43)=SUM('Раздел 1'!G44:G44)),"","Неверно!")</f>
      </c>
      <c r="B829" s="329">
        <v>67335</v>
      </c>
      <c r="C829" s="326" t="s">
        <v>463</v>
      </c>
      <c r="D829" s="326" t="s">
        <v>1012</v>
      </c>
    </row>
    <row r="830" spans="1:4" ht="25.5">
      <c r="A830" s="324">
        <f>IF((SUM('Раздел 1'!M10:M43)=SUM('Раздел 1'!M44:M44)),"","Неверно!")</f>
      </c>
      <c r="B830" s="329">
        <v>67335</v>
      </c>
      <c r="C830" s="326" t="s">
        <v>462</v>
      </c>
      <c r="D830" s="326" t="s">
        <v>1012</v>
      </c>
    </row>
    <row r="831" spans="1:4" ht="25.5">
      <c r="A831" s="324">
        <f>IF((SUM('Раздел 1'!P10:P43)=SUM('Раздел 1'!P44:P44)),"","Неверно!")</f>
      </c>
      <c r="B831" s="329">
        <v>67335</v>
      </c>
      <c r="C831" s="326" t="s">
        <v>466</v>
      </c>
      <c r="D831" s="326" t="s">
        <v>1012</v>
      </c>
    </row>
    <row r="832" spans="1:4" ht="25.5">
      <c r="A832" s="324">
        <f>IF((SUM('Раздел 1'!S10:S43)=SUM('Раздел 1'!S44:S44)),"","Неверно!")</f>
      </c>
      <c r="B832" s="329">
        <v>67335</v>
      </c>
      <c r="C832" s="326" t="s">
        <v>464</v>
      </c>
      <c r="D832" s="326" t="s">
        <v>1012</v>
      </c>
    </row>
    <row r="833" spans="1:4" ht="25.5">
      <c r="A833" s="324">
        <f>IF((SUM('Раздел 1'!V10:V43)=SUM('Раздел 1'!V44:V44)),"","Неверно!")</f>
      </c>
      <c r="B833" s="329">
        <v>67335</v>
      </c>
      <c r="C833" s="326" t="s">
        <v>461</v>
      </c>
      <c r="D833" s="326" t="s">
        <v>1012</v>
      </c>
    </row>
    <row r="834" spans="1:4" ht="25.5">
      <c r="A834" s="324">
        <f>IF((SUM('Раздел 1'!Q10:Q43)=SUM('Раздел 1'!Q44:Q44)),"","Неверно!")</f>
      </c>
      <c r="B834" s="329">
        <v>67335</v>
      </c>
      <c r="C834" s="326" t="s">
        <v>472</v>
      </c>
      <c r="D834" s="326" t="s">
        <v>1012</v>
      </c>
    </row>
    <row r="835" spans="1:4" ht="25.5">
      <c r="A835" s="324">
        <f>IF((SUM('Раздел 1'!K10:K43)=SUM('Раздел 1'!K44:K44)),"","Неверно!")</f>
      </c>
      <c r="B835" s="329">
        <v>67335</v>
      </c>
      <c r="C835" s="326" t="s">
        <v>469</v>
      </c>
      <c r="D835" s="326" t="s">
        <v>1012</v>
      </c>
    </row>
    <row r="836" spans="1:4" ht="25.5">
      <c r="A836" s="324">
        <f>IF((SUM('Раздел 1'!N10:N43)=SUM('Раздел 1'!N44:N44)),"","Неверно!")</f>
      </c>
      <c r="B836" s="329">
        <v>67335</v>
      </c>
      <c r="C836" s="326" t="s">
        <v>467</v>
      </c>
      <c r="D836" s="326" t="s">
        <v>1012</v>
      </c>
    </row>
    <row r="837" spans="1:4" ht="25.5">
      <c r="A837" s="324">
        <f>IF((SUM('Раздел 1'!W10:W43)=SUM('Раздел 1'!W44:W44)),"","Неверно!")</f>
      </c>
      <c r="B837" s="329">
        <v>67335</v>
      </c>
      <c r="C837" s="326" t="s">
        <v>476</v>
      </c>
      <c r="D837" s="326" t="s">
        <v>1012</v>
      </c>
    </row>
    <row r="838" spans="1:4" ht="25.5">
      <c r="A838" s="324">
        <f>IF((SUM('Раздел 1'!AB10:AB43)=SUM('Раздел 1'!AB44:AB44)),"","Неверно!")</f>
      </c>
      <c r="B838" s="329">
        <v>67335</v>
      </c>
      <c r="C838" s="326" t="s">
        <v>468</v>
      </c>
      <c r="D838" s="326" t="s">
        <v>1012</v>
      </c>
    </row>
    <row r="839" spans="1:4" ht="25.5">
      <c r="A839" s="324">
        <f>IF((SUM('Раздел 1'!Y10:Y43)=SUM('Раздел 1'!Y44:Y44)),"","Неверно!")</f>
      </c>
      <c r="B839" s="329">
        <v>67335</v>
      </c>
      <c r="C839" s="326" t="s">
        <v>470</v>
      </c>
      <c r="D839" s="326" t="s">
        <v>1012</v>
      </c>
    </row>
    <row r="840" spans="1:4" ht="25.5">
      <c r="A840" s="324">
        <f>IF((SUM('Раздел 1'!H10:H43)=SUM('Раздел 1'!H44:H44)),"","Неверно!")</f>
      </c>
      <c r="B840" s="329">
        <v>67335</v>
      </c>
      <c r="C840" s="326" t="s">
        <v>471</v>
      </c>
      <c r="D840" s="326" t="s">
        <v>1012</v>
      </c>
    </row>
    <row r="841" spans="1:4" ht="25.5">
      <c r="A841" s="324">
        <f>IF((SUM('Раздел 1'!F10:F43)=SUM('Раздел 1'!F44:F44)),"","Неверно!")</f>
      </c>
      <c r="B841" s="329">
        <v>67335</v>
      </c>
      <c r="C841" s="326" t="s">
        <v>479</v>
      </c>
      <c r="D841" s="326" t="s">
        <v>1012</v>
      </c>
    </row>
    <row r="842" spans="1:4" ht="25.5">
      <c r="A842" s="324">
        <f>IF((SUM('Раздел 1'!L10:L43)=SUM('Раздел 1'!L44:L44)),"","Неверно!")</f>
      </c>
      <c r="B842" s="329">
        <v>67335</v>
      </c>
      <c r="C842" s="326" t="s">
        <v>473</v>
      </c>
      <c r="D842" s="326" t="s">
        <v>1012</v>
      </c>
    </row>
    <row r="843" spans="1:4" ht="25.5">
      <c r="A843" s="324">
        <f>IF((SUM('Раздел 1'!Z10:Z43)=SUM('Раздел 1'!Z44:Z44)),"","Неверно!")</f>
      </c>
      <c r="B843" s="329">
        <v>67335</v>
      </c>
      <c r="C843" s="326" t="s">
        <v>477</v>
      </c>
      <c r="D843" s="326" t="s">
        <v>1012</v>
      </c>
    </row>
    <row r="844" spans="1:4" ht="25.5">
      <c r="A844" s="324">
        <f>IF((SUM('Раздел 1'!I10:I43)=SUM('Раздел 1'!I44:I44)),"","Неверно!")</f>
      </c>
      <c r="B844" s="329">
        <v>67335</v>
      </c>
      <c r="C844" s="326" t="s">
        <v>478</v>
      </c>
      <c r="D844" s="326" t="s">
        <v>1012</v>
      </c>
    </row>
    <row r="845" spans="1:4" ht="25.5">
      <c r="A845" s="324">
        <f>IF((SUM('Раздел 1'!AC10:AC43)=SUM('Раздел 1'!AC44:AC44)),"","Неверно!")</f>
      </c>
      <c r="B845" s="329">
        <v>67335</v>
      </c>
      <c r="C845" s="326" t="s">
        <v>475</v>
      </c>
      <c r="D845" s="326" t="s">
        <v>1012</v>
      </c>
    </row>
    <row r="846" spans="1:4" ht="25.5">
      <c r="A846" s="324">
        <f>IF((SUM('Раздел 1'!T10:T43)=SUM('Раздел 1'!T44:T44)),"","Неверно!")</f>
      </c>
      <c r="B846" s="329">
        <v>67335</v>
      </c>
      <c r="C846" s="326" t="s">
        <v>474</v>
      </c>
      <c r="D846" s="326" t="s">
        <v>1012</v>
      </c>
    </row>
    <row r="847" spans="1:4" ht="25.5">
      <c r="A847" s="324">
        <f>IF((SUM('Раздел 1'!F10:AC56)&gt;0),"","Неверно!")</f>
      </c>
      <c r="B847" s="329">
        <v>67336</v>
      </c>
      <c r="C847" s="326" t="s">
        <v>480</v>
      </c>
      <c r="D847" s="326" t="s">
        <v>1013</v>
      </c>
    </row>
    <row r="848" spans="1:4" ht="38.25">
      <c r="A848" s="324">
        <f>IF((SUM('Раздел 1'!M47:M47)=SUM('Раздел 1'!H47:L47)),"","Неверно!")</f>
      </c>
      <c r="B848" s="329">
        <v>67337</v>
      </c>
      <c r="C848" s="326" t="s">
        <v>1084</v>
      </c>
      <c r="D848" s="326" t="s">
        <v>1014</v>
      </c>
    </row>
    <row r="849" spans="1:4" ht="38.25">
      <c r="A849" s="324">
        <f>IF((SUM('Раздел 1'!M24:M24)=SUM('Раздел 1'!H24:L24)),"","Неверно!")</f>
      </c>
      <c r="B849" s="329">
        <v>67337</v>
      </c>
      <c r="C849" s="326" t="s">
        <v>1083</v>
      </c>
      <c r="D849" s="326" t="s">
        <v>1014</v>
      </c>
    </row>
    <row r="850" spans="1:4" ht="38.25">
      <c r="A850" s="324">
        <f>IF((SUM('Раздел 1'!M30:M30)=SUM('Раздел 1'!H30:L30)),"","Неверно!")</f>
      </c>
      <c r="B850" s="329">
        <v>67337</v>
      </c>
      <c r="C850" s="326" t="s">
        <v>1085</v>
      </c>
      <c r="D850" s="326" t="s">
        <v>1014</v>
      </c>
    </row>
    <row r="851" spans="1:4" ht="38.25">
      <c r="A851" s="324">
        <f>IF((SUM('Раздел 1'!M44:M44)=SUM('Раздел 1'!H44:L44)),"","Неверно!")</f>
      </c>
      <c r="B851" s="329">
        <v>67337</v>
      </c>
      <c r="C851" s="326" t="s">
        <v>1086</v>
      </c>
      <c r="D851" s="326" t="s">
        <v>1014</v>
      </c>
    </row>
    <row r="852" spans="1:4" ht="38.25">
      <c r="A852" s="324">
        <f>IF((SUM('Раздел 1'!M27:M27)=SUM('Раздел 1'!H27:L27)),"","Неверно!")</f>
      </c>
      <c r="B852" s="329">
        <v>67337</v>
      </c>
      <c r="C852" s="326" t="s">
        <v>1081</v>
      </c>
      <c r="D852" s="326" t="s">
        <v>1014</v>
      </c>
    </row>
    <row r="853" spans="1:4" ht="38.25">
      <c r="A853" s="324">
        <f>IF((SUM('Раздел 1'!M50:M50)=SUM('Раздел 1'!H50:L50)),"","Неверно!")</f>
      </c>
      <c r="B853" s="329">
        <v>67337</v>
      </c>
      <c r="C853" s="326" t="s">
        <v>1082</v>
      </c>
      <c r="D853" s="326" t="s">
        <v>1014</v>
      </c>
    </row>
    <row r="854" spans="1:4" ht="38.25">
      <c r="A854" s="324">
        <f>IF((SUM('Раздел 1'!M16:M16)=SUM('Раздел 1'!H16:L16)),"","Неверно!")</f>
      </c>
      <c r="B854" s="329">
        <v>67337</v>
      </c>
      <c r="C854" s="326" t="s">
        <v>1088</v>
      </c>
      <c r="D854" s="326" t="s">
        <v>1014</v>
      </c>
    </row>
    <row r="855" spans="1:4" ht="38.25">
      <c r="A855" s="324">
        <f>IF((SUM('Раздел 1'!M36:M36)=SUM('Раздел 1'!H36:L36)),"","Неверно!")</f>
      </c>
      <c r="B855" s="329">
        <v>67337</v>
      </c>
      <c r="C855" s="326" t="s">
        <v>1087</v>
      </c>
      <c r="D855" s="326" t="s">
        <v>1014</v>
      </c>
    </row>
    <row r="856" spans="1:4" ht="38.25">
      <c r="A856" s="324">
        <f>IF((SUM('Раздел 1'!M53:M53)=SUM('Раздел 1'!H53:L53)),"","Неверно!")</f>
      </c>
      <c r="B856" s="329">
        <v>67337</v>
      </c>
      <c r="C856" s="326" t="s">
        <v>1090</v>
      </c>
      <c r="D856" s="326" t="s">
        <v>1014</v>
      </c>
    </row>
    <row r="857" spans="1:4" ht="38.25">
      <c r="A857" s="324">
        <f>IF((SUM('Раздел 1'!M13:M13)=SUM('Раздел 1'!H13:L13)),"","Неверно!")</f>
      </c>
      <c r="B857" s="329">
        <v>67337</v>
      </c>
      <c r="C857" s="326" t="s">
        <v>1089</v>
      </c>
      <c r="D857" s="326" t="s">
        <v>1014</v>
      </c>
    </row>
    <row r="858" spans="1:4" ht="38.25">
      <c r="A858" s="324">
        <f>IF((SUM('Раздел 1'!M33:M33)=SUM('Раздел 1'!H33:L33)),"","Неверно!")</f>
      </c>
      <c r="B858" s="329">
        <v>67337</v>
      </c>
      <c r="C858" s="326" t="s">
        <v>1078</v>
      </c>
      <c r="D858" s="326" t="s">
        <v>1014</v>
      </c>
    </row>
    <row r="859" spans="1:4" ht="38.25">
      <c r="A859" s="324">
        <f>IF((SUM('Раздел 1'!M10:M10)=SUM('Раздел 1'!H10:L10)),"","Неверно!")</f>
      </c>
      <c r="B859" s="329">
        <v>67337</v>
      </c>
      <c r="C859" s="326" t="s">
        <v>1079</v>
      </c>
      <c r="D859" s="326" t="s">
        <v>1014</v>
      </c>
    </row>
    <row r="860" spans="1:4" ht="38.25">
      <c r="A860" s="324">
        <f>IF((SUM('Раздел 1'!M56:M56)=SUM('Раздел 1'!H56:L56)),"","Неверно!")</f>
      </c>
      <c r="B860" s="329">
        <v>67337</v>
      </c>
      <c r="C860" s="326" t="s">
        <v>1080</v>
      </c>
      <c r="D860" s="326" t="s">
        <v>1014</v>
      </c>
    </row>
    <row r="861" spans="1:4" ht="38.25">
      <c r="A861" s="324">
        <f>IF((SUM('Раздел 1'!M37:M37)=SUM('Раздел 1'!H37:L37)),"","Неверно!")</f>
      </c>
      <c r="B861" s="329">
        <v>67337</v>
      </c>
      <c r="C861" s="326" t="s">
        <v>490</v>
      </c>
      <c r="D861" s="326" t="s">
        <v>1014</v>
      </c>
    </row>
    <row r="862" spans="1:4" ht="38.25">
      <c r="A862" s="324">
        <f>IF((SUM('Раздел 1'!M14:M14)=SUM('Раздел 1'!H14:L14)),"","Неверно!")</f>
      </c>
      <c r="B862" s="329">
        <v>67337</v>
      </c>
      <c r="C862" s="326" t="s">
        <v>491</v>
      </c>
      <c r="D862" s="326" t="s">
        <v>1014</v>
      </c>
    </row>
    <row r="863" spans="1:4" ht="38.25">
      <c r="A863" s="324">
        <f>IF((SUM('Раздел 1'!M11:M11)=SUM('Раздел 1'!H11:L11)),"","Неверно!")</f>
      </c>
      <c r="B863" s="329">
        <v>67337</v>
      </c>
      <c r="C863" s="326" t="s">
        <v>514</v>
      </c>
      <c r="D863" s="326" t="s">
        <v>1014</v>
      </c>
    </row>
    <row r="864" spans="1:4" ht="38.25">
      <c r="A864" s="324">
        <f>IF((SUM('Раздел 1'!M28:M28)=SUM('Раздел 1'!H28:L28)),"","Неверно!")</f>
      </c>
      <c r="B864" s="329">
        <v>67337</v>
      </c>
      <c r="C864" s="326" t="s">
        <v>510</v>
      </c>
      <c r="D864" s="326" t="s">
        <v>1014</v>
      </c>
    </row>
    <row r="865" spans="1:4" ht="38.25">
      <c r="A865" s="324">
        <f>IF((SUM('Раздел 1'!M51:M51)=SUM('Раздел 1'!H51:L51)),"","Неверно!")</f>
      </c>
      <c r="B865" s="329">
        <v>67337</v>
      </c>
      <c r="C865" s="326" t="s">
        <v>511</v>
      </c>
      <c r="D865" s="326" t="s">
        <v>1014</v>
      </c>
    </row>
    <row r="866" spans="1:4" ht="38.25">
      <c r="A866" s="324">
        <f>IF((SUM('Раздел 1'!M48:M48)=SUM('Раздел 1'!H48:L48)),"","Неверно!")</f>
      </c>
      <c r="B866" s="329">
        <v>67337</v>
      </c>
      <c r="C866" s="326" t="s">
        <v>509</v>
      </c>
      <c r="D866" s="326" t="s">
        <v>1014</v>
      </c>
    </row>
    <row r="867" spans="1:4" ht="38.25">
      <c r="A867" s="324">
        <f>IF((SUM('Раздел 1'!M31:M31)=SUM('Раздел 1'!H31:L31)),"","Неверно!")</f>
      </c>
      <c r="B867" s="329">
        <v>67337</v>
      </c>
      <c r="C867" s="326" t="s">
        <v>507</v>
      </c>
      <c r="D867" s="326" t="s">
        <v>1014</v>
      </c>
    </row>
    <row r="868" spans="1:4" ht="38.25">
      <c r="A868" s="324">
        <f>IF((SUM('Раздел 1'!M42:M42)=SUM('Раздел 1'!H42:L42)),"","Неверно!")</f>
      </c>
      <c r="B868" s="329">
        <v>67337</v>
      </c>
      <c r="C868" s="326" t="s">
        <v>513</v>
      </c>
      <c r="D868" s="326" t="s">
        <v>1014</v>
      </c>
    </row>
    <row r="869" spans="1:4" ht="38.25">
      <c r="A869" s="324">
        <f>IF((SUM('Раздел 1'!M19:M19)=SUM('Раздел 1'!H19:L19)),"","Неверно!")</f>
      </c>
      <c r="B869" s="329">
        <v>67337</v>
      </c>
      <c r="C869" s="326" t="s">
        <v>512</v>
      </c>
      <c r="D869" s="326" t="s">
        <v>1014</v>
      </c>
    </row>
    <row r="870" spans="1:4" ht="38.25">
      <c r="A870" s="324">
        <f>IF((SUM('Раздел 1'!M25:M25)=SUM('Раздел 1'!H25:L25)),"","Неверно!")</f>
      </c>
      <c r="B870" s="329">
        <v>67337</v>
      </c>
      <c r="C870" s="326" t="s">
        <v>508</v>
      </c>
      <c r="D870" s="326" t="s">
        <v>1014</v>
      </c>
    </row>
    <row r="871" spans="1:4" ht="38.25">
      <c r="A871" s="324">
        <f>IF((SUM('Раздел 1'!M39:M39)=SUM('Раздел 1'!H39:L39)),"","Неверно!")</f>
      </c>
      <c r="B871" s="329">
        <v>67337</v>
      </c>
      <c r="C871" s="326" t="s">
        <v>506</v>
      </c>
      <c r="D871" s="326" t="s">
        <v>1014</v>
      </c>
    </row>
    <row r="872" spans="1:4" ht="38.25">
      <c r="A872" s="324">
        <f>IF((SUM('Раздел 1'!M45:M45)=SUM('Раздел 1'!H45:L45)),"","Неверно!")</f>
      </c>
      <c r="B872" s="329">
        <v>67337</v>
      </c>
      <c r="C872" s="326" t="s">
        <v>505</v>
      </c>
      <c r="D872" s="326" t="s">
        <v>1014</v>
      </c>
    </row>
    <row r="873" spans="1:4" ht="38.25">
      <c r="A873" s="324">
        <f>IF((SUM('Раздел 1'!M22:M22)=SUM('Раздел 1'!H22:L22)),"","Неверно!")</f>
      </c>
      <c r="B873" s="329">
        <v>67337</v>
      </c>
      <c r="C873" s="326" t="s">
        <v>504</v>
      </c>
      <c r="D873" s="326" t="s">
        <v>1014</v>
      </c>
    </row>
    <row r="874" spans="1:4" ht="38.25">
      <c r="A874" s="324">
        <f>IF((SUM('Раздел 1'!M49:M49)=SUM('Раздел 1'!H49:L49)),"","Неверно!")</f>
      </c>
      <c r="B874" s="329">
        <v>67337</v>
      </c>
      <c r="C874" s="326" t="s">
        <v>500</v>
      </c>
      <c r="D874" s="326" t="s">
        <v>1014</v>
      </c>
    </row>
    <row r="875" spans="1:4" ht="38.25">
      <c r="A875" s="324">
        <f>IF((SUM('Раздел 1'!M32:M32)=SUM('Раздел 1'!H32:L32)),"","Неверно!")</f>
      </c>
      <c r="B875" s="329">
        <v>67337</v>
      </c>
      <c r="C875" s="326" t="s">
        <v>501</v>
      </c>
      <c r="D875" s="326" t="s">
        <v>1014</v>
      </c>
    </row>
    <row r="876" spans="1:4" ht="38.25">
      <c r="A876" s="324">
        <f>IF((SUM('Раздел 1'!M55:M55)=SUM('Раздел 1'!H55:L55)),"","Неверно!")</f>
      </c>
      <c r="B876" s="329">
        <v>67337</v>
      </c>
      <c r="C876" s="326" t="s">
        <v>492</v>
      </c>
      <c r="D876" s="326" t="s">
        <v>1014</v>
      </c>
    </row>
    <row r="877" spans="1:4" ht="38.25">
      <c r="A877" s="324">
        <f>IF((SUM('Раздел 1'!M21:M21)=SUM('Раздел 1'!H21:L21)),"","Неверно!")</f>
      </c>
      <c r="B877" s="329">
        <v>67337</v>
      </c>
      <c r="C877" s="326" t="s">
        <v>496</v>
      </c>
      <c r="D877" s="326" t="s">
        <v>1014</v>
      </c>
    </row>
    <row r="878" spans="1:4" ht="38.25">
      <c r="A878" s="324">
        <f>IF((SUM('Раздел 1'!M35:M35)=SUM('Раздел 1'!H35:L35)),"","Неверно!")</f>
      </c>
      <c r="B878" s="329">
        <v>67337</v>
      </c>
      <c r="C878" s="326" t="s">
        <v>499</v>
      </c>
      <c r="D878" s="326" t="s">
        <v>1014</v>
      </c>
    </row>
    <row r="879" spans="1:4" ht="38.25">
      <c r="A879" s="324">
        <f>IF((SUM('Раздел 1'!M12:M12)=SUM('Раздел 1'!H12:L12)),"","Неверно!")</f>
      </c>
      <c r="B879" s="329">
        <v>67337</v>
      </c>
      <c r="C879" s="326" t="s">
        <v>498</v>
      </c>
      <c r="D879" s="326" t="s">
        <v>1014</v>
      </c>
    </row>
    <row r="880" spans="1:4" ht="38.25">
      <c r="A880" s="324">
        <f>IF((SUM('Раздел 1'!M18:M18)=SUM('Раздел 1'!H18:L18)),"","Неверно!")</f>
      </c>
      <c r="B880" s="329">
        <v>67337</v>
      </c>
      <c r="C880" s="326" t="s">
        <v>502</v>
      </c>
      <c r="D880" s="326" t="s">
        <v>1014</v>
      </c>
    </row>
    <row r="881" spans="1:4" ht="38.25">
      <c r="A881" s="324">
        <f>IF((SUM('Раздел 1'!M41:M41)=SUM('Раздел 1'!H41:L41)),"","Неверно!")</f>
      </c>
      <c r="B881" s="329">
        <v>67337</v>
      </c>
      <c r="C881" s="326" t="s">
        <v>503</v>
      </c>
      <c r="D881" s="326" t="s">
        <v>1014</v>
      </c>
    </row>
    <row r="882" spans="1:4" ht="38.25">
      <c r="A882" s="324">
        <f>IF((SUM('Раздел 1'!M38:M38)=SUM('Раздел 1'!H38:L38)),"","Неверно!")</f>
      </c>
      <c r="B882" s="329">
        <v>67337</v>
      </c>
      <c r="C882" s="326" t="s">
        <v>494</v>
      </c>
      <c r="D882" s="326" t="s">
        <v>1014</v>
      </c>
    </row>
    <row r="883" spans="1:4" ht="38.25">
      <c r="A883" s="324">
        <f>IF((SUM('Раздел 1'!M15:M15)=SUM('Раздел 1'!H15:L15)),"","Неверно!")</f>
      </c>
      <c r="B883" s="329">
        <v>67337</v>
      </c>
      <c r="C883" s="326" t="s">
        <v>493</v>
      </c>
      <c r="D883" s="326" t="s">
        <v>1014</v>
      </c>
    </row>
    <row r="884" spans="1:4" ht="38.25">
      <c r="A884" s="324">
        <f>IF((SUM('Раздел 1'!M40:M40)=SUM('Раздел 1'!H40:L40)),"","Неверно!")</f>
      </c>
      <c r="B884" s="329">
        <v>67337</v>
      </c>
      <c r="C884" s="326" t="s">
        <v>483</v>
      </c>
      <c r="D884" s="326" t="s">
        <v>1014</v>
      </c>
    </row>
    <row r="885" spans="1:4" ht="38.25">
      <c r="A885" s="324">
        <f>IF((SUM('Раздел 1'!M54:M54)=SUM('Раздел 1'!H54:L54)),"","Неверно!")</f>
      </c>
      <c r="B885" s="329">
        <v>67337</v>
      </c>
      <c r="C885" s="326" t="s">
        <v>481</v>
      </c>
      <c r="D885" s="326" t="s">
        <v>1014</v>
      </c>
    </row>
    <row r="886" spans="1:4" ht="38.25">
      <c r="A886" s="324">
        <f>IF((SUM('Раздел 1'!M17:M17)=SUM('Раздел 1'!H17:L17)),"","Неверно!")</f>
      </c>
      <c r="B886" s="329">
        <v>67337</v>
      </c>
      <c r="C886" s="326" t="s">
        <v>484</v>
      </c>
      <c r="D886" s="326" t="s">
        <v>1014</v>
      </c>
    </row>
    <row r="887" spans="1:4" ht="38.25">
      <c r="A887" s="324">
        <f>IF((SUM('Раздел 1'!M34:M34)=SUM('Раздел 1'!H34:L34)),"","Неверно!")</f>
      </c>
      <c r="B887" s="329">
        <v>67337</v>
      </c>
      <c r="C887" s="326" t="s">
        <v>487</v>
      </c>
      <c r="D887" s="326" t="s">
        <v>1014</v>
      </c>
    </row>
    <row r="888" spans="1:4" ht="38.25">
      <c r="A888" s="324">
        <f>IF((SUM('Раздел 1'!M29:M29)=SUM('Раздел 1'!H29:L29)),"","Неверно!")</f>
      </c>
      <c r="B888" s="329">
        <v>67337</v>
      </c>
      <c r="C888" s="326" t="s">
        <v>495</v>
      </c>
      <c r="D888" s="326" t="s">
        <v>1014</v>
      </c>
    </row>
    <row r="889" spans="1:4" ht="38.25">
      <c r="A889" s="324">
        <f>IF((SUM('Раздел 1'!M52:M52)=SUM('Раздел 1'!H52:L52)),"","Неверно!")</f>
      </c>
      <c r="B889" s="329">
        <v>67337</v>
      </c>
      <c r="C889" s="326" t="s">
        <v>497</v>
      </c>
      <c r="D889" s="326" t="s">
        <v>1014</v>
      </c>
    </row>
    <row r="890" spans="1:4" ht="38.25">
      <c r="A890" s="324">
        <f>IF((SUM('Раздел 1'!M43:M43)=SUM('Раздел 1'!H43:L43)),"","Неверно!")</f>
      </c>
      <c r="B890" s="329">
        <v>67337</v>
      </c>
      <c r="C890" s="326" t="s">
        <v>486</v>
      </c>
      <c r="D890" s="326" t="s">
        <v>1014</v>
      </c>
    </row>
    <row r="891" spans="1:4" ht="38.25">
      <c r="A891" s="324">
        <f>IF((SUM('Раздел 1'!M20:M20)=SUM('Раздел 1'!H20:L20)),"","Неверно!")</f>
      </c>
      <c r="B891" s="329">
        <v>67337</v>
      </c>
      <c r="C891" s="326" t="s">
        <v>485</v>
      </c>
      <c r="D891" s="326" t="s">
        <v>1014</v>
      </c>
    </row>
    <row r="892" spans="1:4" ht="38.25">
      <c r="A892" s="324">
        <f>IF((SUM('Раздел 1'!M26:M26)=SUM('Раздел 1'!H26:L26)),"","Неверно!")</f>
      </c>
      <c r="B892" s="329">
        <v>67337</v>
      </c>
      <c r="C892" s="326" t="s">
        <v>482</v>
      </c>
      <c r="D892" s="326" t="s">
        <v>1014</v>
      </c>
    </row>
    <row r="893" spans="1:4" ht="38.25">
      <c r="A893" s="324">
        <f>IF((SUM('Раздел 1'!M46:M46)=SUM('Раздел 1'!H46:L46)),"","Неверно!")</f>
      </c>
      <c r="B893" s="329">
        <v>67337</v>
      </c>
      <c r="C893" s="326" t="s">
        <v>489</v>
      </c>
      <c r="D893" s="326" t="s">
        <v>1014</v>
      </c>
    </row>
    <row r="894" spans="1:4" ht="38.25">
      <c r="A894" s="324">
        <f>IF((SUM('Раздел 1'!M23:M23)=SUM('Раздел 1'!H23:L23)),"","Неверно!")</f>
      </c>
      <c r="B894" s="329">
        <v>67337</v>
      </c>
      <c r="C894" s="326" t="s">
        <v>488</v>
      </c>
      <c r="D894" s="326" t="s">
        <v>1014</v>
      </c>
    </row>
    <row r="895" spans="1:4" ht="38.25">
      <c r="A895" s="324">
        <f>IF((SUM('Раздел 1'!P47:P47)&gt;=SUM('Раздел 1'!G47:G47)),"","Неверно!")</f>
      </c>
      <c r="B895" s="329">
        <v>67338</v>
      </c>
      <c r="C895" s="326" t="s">
        <v>1167</v>
      </c>
      <c r="D895" s="326" t="s">
        <v>1015</v>
      </c>
    </row>
    <row r="896" spans="1:4" ht="38.25">
      <c r="A896" s="324">
        <f>IF((SUM('Раздел 1'!P27:P27)&gt;=SUM('Раздел 1'!G27:G27)),"","Неверно!")</f>
      </c>
      <c r="B896" s="329">
        <v>67338</v>
      </c>
      <c r="C896" s="326" t="s">
        <v>1173</v>
      </c>
      <c r="D896" s="326" t="s">
        <v>1015</v>
      </c>
    </row>
    <row r="897" spans="1:4" ht="38.25">
      <c r="A897" s="324">
        <f>IF((SUM('Раздел 1'!P33:P33)&gt;=SUM('Раздел 1'!G33:G33)),"","Неверно!")</f>
      </c>
      <c r="B897" s="329">
        <v>67338</v>
      </c>
      <c r="C897" s="326" t="s">
        <v>1171</v>
      </c>
      <c r="D897" s="326" t="s">
        <v>1015</v>
      </c>
    </row>
    <row r="898" spans="1:4" ht="38.25">
      <c r="A898" s="324">
        <f>IF((SUM('Раздел 1'!P50:P50)&gt;=SUM('Раздел 1'!G50:G50)),"","Неверно!")</f>
      </c>
      <c r="B898" s="329">
        <v>67338</v>
      </c>
      <c r="C898" s="326" t="s">
        <v>24</v>
      </c>
      <c r="D898" s="326" t="s">
        <v>1015</v>
      </c>
    </row>
    <row r="899" spans="1:4" ht="38.25">
      <c r="A899" s="324">
        <f>IF((SUM('Раздел 1'!P10:P10)&gt;=SUM('Раздел 1'!G10:G10)),"","Неверно!")</f>
      </c>
      <c r="B899" s="329">
        <v>67338</v>
      </c>
      <c r="C899" s="326" t="s">
        <v>1170</v>
      </c>
      <c r="D899" s="326" t="s">
        <v>1015</v>
      </c>
    </row>
    <row r="900" spans="1:4" ht="38.25">
      <c r="A900" s="324">
        <f>IF((SUM('Раздел 1'!P16:P16)&gt;=SUM('Раздел 1'!G16:G16)),"","Неверно!")</f>
      </c>
      <c r="B900" s="329">
        <v>67338</v>
      </c>
      <c r="C900" s="326" t="s">
        <v>22</v>
      </c>
      <c r="D900" s="326" t="s">
        <v>1015</v>
      </c>
    </row>
    <row r="901" spans="1:4" ht="38.25">
      <c r="A901" s="324">
        <f>IF((SUM('Раздел 1'!P18:P18)&gt;=SUM('Раздел 1'!G18:G18)),"","Неверно!")</f>
      </c>
      <c r="B901" s="329">
        <v>67338</v>
      </c>
      <c r="C901" s="326" t="s">
        <v>1169</v>
      </c>
      <c r="D901" s="326" t="s">
        <v>1015</v>
      </c>
    </row>
    <row r="902" spans="1:4" ht="38.25">
      <c r="A902" s="324">
        <f>IF((SUM('Раздел 1'!P30:P30)&gt;=SUM('Раздел 1'!G30:G30)),"","Неверно!")</f>
      </c>
      <c r="B902" s="329">
        <v>67338</v>
      </c>
      <c r="C902" s="326" t="s">
        <v>1163</v>
      </c>
      <c r="D902" s="326" t="s">
        <v>1015</v>
      </c>
    </row>
    <row r="903" spans="1:4" ht="38.25">
      <c r="A903" s="324">
        <f>IF((SUM('Раздел 1'!P53:P53)&gt;=SUM('Раздел 1'!G53:G53)),"","Неверно!")</f>
      </c>
      <c r="B903" s="329">
        <v>67338</v>
      </c>
      <c r="C903" s="326" t="s">
        <v>1164</v>
      </c>
      <c r="D903" s="326" t="s">
        <v>1015</v>
      </c>
    </row>
    <row r="904" spans="1:4" ht="38.25">
      <c r="A904" s="324">
        <f>IF((SUM('Раздел 1'!P41:P41)&gt;=SUM('Раздел 1'!G41:G41)),"","Неверно!")</f>
      </c>
      <c r="B904" s="329">
        <v>67338</v>
      </c>
      <c r="C904" s="326" t="s">
        <v>1172</v>
      </c>
      <c r="D904" s="326" t="s">
        <v>1015</v>
      </c>
    </row>
    <row r="905" spans="1:4" ht="38.25">
      <c r="A905" s="324">
        <f>IF((SUM('Раздел 1'!P21:P21)&gt;=SUM('Раздел 1'!G21:G21)),"","Неверно!")</f>
      </c>
      <c r="B905" s="329">
        <v>67338</v>
      </c>
      <c r="C905" s="326" t="s">
        <v>1168</v>
      </c>
      <c r="D905" s="326" t="s">
        <v>1015</v>
      </c>
    </row>
    <row r="906" spans="1:4" ht="38.25">
      <c r="A906" s="324">
        <f>IF((SUM('Раздел 1'!P24:P24)&gt;=SUM('Раздел 1'!G24:G24)),"","Неверно!")</f>
      </c>
      <c r="B906" s="329">
        <v>67338</v>
      </c>
      <c r="C906" s="326" t="s">
        <v>1165</v>
      </c>
      <c r="D906" s="326" t="s">
        <v>1015</v>
      </c>
    </row>
    <row r="907" spans="1:4" ht="38.25">
      <c r="A907" s="324">
        <f>IF((SUM('Раздел 1'!P44:P44)&gt;=SUM('Раздел 1'!G44:G44)),"","Неверно!")</f>
      </c>
      <c r="B907" s="329">
        <v>67338</v>
      </c>
      <c r="C907" s="326" t="s">
        <v>1166</v>
      </c>
      <c r="D907" s="326" t="s">
        <v>1015</v>
      </c>
    </row>
    <row r="908" spans="1:4" ht="38.25">
      <c r="A908" s="324">
        <f>IF((SUM('Раздел 1'!P22:P22)&gt;=SUM('Раздел 1'!G22:G22)),"","Неверно!")</f>
      </c>
      <c r="B908" s="329">
        <v>67338</v>
      </c>
      <c r="C908" s="326" t="s">
        <v>26</v>
      </c>
      <c r="D908" s="326" t="s">
        <v>1015</v>
      </c>
    </row>
    <row r="909" spans="1:4" ht="38.25">
      <c r="A909" s="324">
        <f>IF((SUM('Раздел 1'!P42:P42)&gt;=SUM('Раздел 1'!G42:G42)),"","Неверно!")</f>
      </c>
      <c r="B909" s="329">
        <v>67338</v>
      </c>
      <c r="C909" s="326" t="s">
        <v>17</v>
      </c>
      <c r="D909" s="326" t="s">
        <v>1015</v>
      </c>
    </row>
    <row r="910" spans="1:4" ht="38.25">
      <c r="A910" s="324">
        <f>IF((SUM('Раздел 1'!P25:P25)&gt;=SUM('Раздел 1'!G25:G25)),"","Неверно!")</f>
      </c>
      <c r="B910" s="329">
        <v>67338</v>
      </c>
      <c r="C910" s="326" t="s">
        <v>18</v>
      </c>
      <c r="D910" s="326" t="s">
        <v>1015</v>
      </c>
    </row>
    <row r="911" spans="1:4" ht="38.25">
      <c r="A911" s="324">
        <f>IF((SUM('Раздел 1'!P48:P48)&gt;=SUM('Раздел 1'!G48:G48)),"","Неверно!")</f>
      </c>
      <c r="B911" s="329">
        <v>67338</v>
      </c>
      <c r="C911" s="326" t="s">
        <v>21</v>
      </c>
      <c r="D911" s="326" t="s">
        <v>1015</v>
      </c>
    </row>
    <row r="912" spans="1:4" ht="38.25">
      <c r="A912" s="324">
        <f>IF((SUM('Раздел 1'!P36:P36)&gt;=SUM('Раздел 1'!G36:G36)),"","Неверно!")</f>
      </c>
      <c r="B912" s="329">
        <v>67338</v>
      </c>
      <c r="C912" s="326" t="s">
        <v>19</v>
      </c>
      <c r="D912" s="326" t="s">
        <v>1015</v>
      </c>
    </row>
    <row r="913" spans="1:4" ht="38.25">
      <c r="A913" s="324">
        <f>IF((SUM('Раздел 1'!P45:P45)&gt;=SUM('Раздел 1'!G45:G45)),"","Неверно!")</f>
      </c>
      <c r="B913" s="329">
        <v>67338</v>
      </c>
      <c r="C913" s="326" t="s">
        <v>23</v>
      </c>
      <c r="D913" s="326" t="s">
        <v>1015</v>
      </c>
    </row>
    <row r="914" spans="1:4" ht="38.25">
      <c r="A914" s="324">
        <f>IF((SUM('Раздел 1'!P13:P13)&gt;=SUM('Раздел 1'!G13:G13)),"","Неверно!")</f>
      </c>
      <c r="B914" s="329">
        <v>67338</v>
      </c>
      <c r="C914" s="326" t="s">
        <v>1162</v>
      </c>
      <c r="D914" s="326" t="s">
        <v>1015</v>
      </c>
    </row>
    <row r="915" spans="1:4" ht="38.25">
      <c r="A915" s="324">
        <f>IF((SUM('Раздел 1'!P39:P39)&gt;=SUM('Раздел 1'!G39:G39)),"","Неверно!")</f>
      </c>
      <c r="B915" s="329">
        <v>67338</v>
      </c>
      <c r="C915" s="326" t="s">
        <v>25</v>
      </c>
      <c r="D915" s="326" t="s">
        <v>1015</v>
      </c>
    </row>
    <row r="916" spans="1:4" ht="38.25">
      <c r="A916" s="324">
        <f>IF((SUM('Раздел 1'!P56:P56)&gt;=SUM('Раздел 1'!G56:G56)),"","Неверно!")</f>
      </c>
      <c r="B916" s="329">
        <v>67338</v>
      </c>
      <c r="C916" s="326" t="s">
        <v>20</v>
      </c>
      <c r="D916" s="326" t="s">
        <v>1015</v>
      </c>
    </row>
    <row r="917" spans="1:4" ht="38.25">
      <c r="A917" s="324">
        <f>IF((SUM('Раздел 1'!P19:P19)&gt;=SUM('Раздел 1'!G19:G19)),"","Неверно!")</f>
      </c>
      <c r="B917" s="329">
        <v>67338</v>
      </c>
      <c r="C917" s="326" t="s">
        <v>16</v>
      </c>
      <c r="D917" s="326" t="s">
        <v>1015</v>
      </c>
    </row>
    <row r="918" spans="1:4" ht="38.25">
      <c r="A918" s="324">
        <f>IF((SUM('Раздел 1'!P23:P23)&gt;=SUM('Раздел 1'!G23:G23)),"","Неверно!")</f>
      </c>
      <c r="B918" s="329">
        <v>67338</v>
      </c>
      <c r="C918" s="326" t="s">
        <v>34</v>
      </c>
      <c r="D918" s="326" t="s">
        <v>1015</v>
      </c>
    </row>
    <row r="919" spans="1:4" ht="38.25">
      <c r="A919" s="324">
        <f>IF((SUM('Раздел 1'!P29:P29)&gt;=SUM('Раздел 1'!G29:G29)),"","Неверно!")</f>
      </c>
      <c r="B919" s="329">
        <v>67338</v>
      </c>
      <c r="C919" s="326" t="s">
        <v>33</v>
      </c>
      <c r="D919" s="326" t="s">
        <v>1015</v>
      </c>
    </row>
    <row r="920" spans="1:4" ht="38.25">
      <c r="A920" s="324">
        <f>IF((SUM('Раздел 1'!P46:P46)&gt;=SUM('Раздел 1'!G46:G46)),"","Неверно!")</f>
      </c>
      <c r="B920" s="329">
        <v>67338</v>
      </c>
      <c r="C920" s="326" t="s">
        <v>15</v>
      </c>
      <c r="D920" s="326" t="s">
        <v>1015</v>
      </c>
    </row>
    <row r="921" spans="1:4" ht="38.25">
      <c r="A921" s="324">
        <f>IF((SUM('Раздел 1'!P49:P49)&gt;=SUM('Раздел 1'!G49:G49)),"","Неверно!")</f>
      </c>
      <c r="B921" s="329">
        <v>67338</v>
      </c>
      <c r="C921" s="326" t="s">
        <v>1107</v>
      </c>
      <c r="D921" s="326" t="s">
        <v>1015</v>
      </c>
    </row>
    <row r="922" spans="1:4" ht="38.25">
      <c r="A922" s="324">
        <f>IF((SUM('Раздел 1'!P26:P26)&gt;=SUM('Раздел 1'!G26:G26)),"","Неверно!")</f>
      </c>
      <c r="B922" s="329">
        <v>67338</v>
      </c>
      <c r="C922" s="326" t="s">
        <v>1105</v>
      </c>
      <c r="D922" s="326" t="s">
        <v>1015</v>
      </c>
    </row>
    <row r="923" spans="1:4" ht="38.25">
      <c r="A923" s="324">
        <f>IF((SUM('Раздел 1'!P38:P38)&gt;=SUM('Раздел 1'!G38:G38)),"","Неверно!")</f>
      </c>
      <c r="B923" s="329">
        <v>67338</v>
      </c>
      <c r="C923" s="326" t="s">
        <v>1097</v>
      </c>
      <c r="D923" s="326" t="s">
        <v>1015</v>
      </c>
    </row>
    <row r="924" spans="1:4" ht="38.25">
      <c r="A924" s="324">
        <f>IF((SUM('Раздел 1'!P52:P52)&gt;=SUM('Раздел 1'!G52:G52)),"","Неверно!")</f>
      </c>
      <c r="B924" s="329">
        <v>67338</v>
      </c>
      <c r="C924" s="326" t="s">
        <v>1109</v>
      </c>
      <c r="D924" s="326" t="s">
        <v>1015</v>
      </c>
    </row>
    <row r="925" spans="1:4" ht="38.25">
      <c r="A925" s="324">
        <f>IF((SUM('Раздел 1'!P32:P32)&gt;=SUM('Раздел 1'!G32:G32)),"","Неверно!")</f>
      </c>
      <c r="B925" s="329">
        <v>67338</v>
      </c>
      <c r="C925" s="326" t="s">
        <v>1108</v>
      </c>
      <c r="D925" s="326" t="s">
        <v>1015</v>
      </c>
    </row>
    <row r="926" spans="1:4" ht="38.25">
      <c r="A926" s="324">
        <f>IF((SUM('Раздел 1'!P15:P15)&gt;=SUM('Раздел 1'!G15:G15)),"","Неверно!")</f>
      </c>
      <c r="B926" s="329">
        <v>67338</v>
      </c>
      <c r="C926" s="326" t="s">
        <v>35</v>
      </c>
      <c r="D926" s="326" t="s">
        <v>1015</v>
      </c>
    </row>
    <row r="927" spans="1:4" ht="38.25">
      <c r="A927" s="324">
        <f>IF((SUM('Раздел 1'!P55:P55)&gt;=SUM('Раздел 1'!G55:G55)),"","Неверно!")</f>
      </c>
      <c r="B927" s="329">
        <v>67338</v>
      </c>
      <c r="C927" s="326" t="s">
        <v>36</v>
      </c>
      <c r="D927" s="326" t="s">
        <v>1015</v>
      </c>
    </row>
    <row r="928" spans="1:4" ht="38.25">
      <c r="A928" s="324">
        <f>IF((SUM('Раздел 1'!P12:P12)&gt;=SUM('Раздел 1'!G12:G12)),"","Неверно!")</f>
      </c>
      <c r="B928" s="329">
        <v>67338</v>
      </c>
      <c r="C928" s="326" t="s">
        <v>1106</v>
      </c>
      <c r="D928" s="326" t="s">
        <v>1015</v>
      </c>
    </row>
    <row r="929" spans="1:4" ht="38.25">
      <c r="A929" s="324">
        <f>IF((SUM('Раздел 1'!P35:P35)&gt;=SUM('Раздел 1'!G35:G35)),"","Неверно!")</f>
      </c>
      <c r="B929" s="329">
        <v>67338</v>
      </c>
      <c r="C929" s="326" t="s">
        <v>1104</v>
      </c>
      <c r="D929" s="326" t="s">
        <v>1015</v>
      </c>
    </row>
    <row r="930" spans="1:4" ht="38.25">
      <c r="A930" s="324">
        <f>IF((SUM('Раздел 1'!P17:P17)&gt;=SUM('Раздел 1'!G17:G17)),"","Неверно!")</f>
      </c>
      <c r="B930" s="329">
        <v>67338</v>
      </c>
      <c r="C930" s="326" t="s">
        <v>1101</v>
      </c>
      <c r="D930" s="326" t="s">
        <v>1015</v>
      </c>
    </row>
    <row r="931" spans="1:4" ht="38.25">
      <c r="A931" s="324">
        <f>IF((SUM('Раздел 1'!P20:P20)&gt;=SUM('Раздел 1'!G20:G20)),"","Неверно!")</f>
      </c>
      <c r="B931" s="329">
        <v>67338</v>
      </c>
      <c r="C931" s="326" t="s">
        <v>1102</v>
      </c>
      <c r="D931" s="326" t="s">
        <v>1015</v>
      </c>
    </row>
    <row r="932" spans="1:4" ht="38.25">
      <c r="A932" s="324">
        <f>IF((SUM('Раздел 1'!P43:P43)&gt;=SUM('Раздел 1'!G43:G43)),"","Неверно!")</f>
      </c>
      <c r="B932" s="329">
        <v>67338</v>
      </c>
      <c r="C932" s="326" t="s">
        <v>1100</v>
      </c>
      <c r="D932" s="326" t="s">
        <v>1015</v>
      </c>
    </row>
    <row r="933" spans="1:4" ht="38.25">
      <c r="A933" s="324">
        <f>IF((SUM('Раздел 1'!P40:P40)&gt;=SUM('Раздел 1'!G40:G40)),"","Неверно!")</f>
      </c>
      <c r="B933" s="329">
        <v>67338</v>
      </c>
      <c r="C933" s="326" t="s">
        <v>1095</v>
      </c>
      <c r="D933" s="326" t="s">
        <v>1015</v>
      </c>
    </row>
    <row r="934" spans="1:4" ht="38.25">
      <c r="A934" s="324">
        <f>IF((SUM('Раздел 1'!P37:P37)&gt;=SUM('Раздел 1'!G37:G37)),"","Неверно!")</f>
      </c>
      <c r="B934" s="329">
        <v>67338</v>
      </c>
      <c r="C934" s="326" t="s">
        <v>1091</v>
      </c>
      <c r="D934" s="326" t="s">
        <v>1015</v>
      </c>
    </row>
    <row r="935" spans="1:4" ht="38.25">
      <c r="A935" s="324">
        <f>IF((SUM('Раздел 1'!P11:P11)&gt;=SUM('Раздел 1'!G11:G11)),"","Неверно!")</f>
      </c>
      <c r="B935" s="329">
        <v>67338</v>
      </c>
      <c r="C935" s="326" t="s">
        <v>1096</v>
      </c>
      <c r="D935" s="326" t="s">
        <v>1015</v>
      </c>
    </row>
    <row r="936" spans="1:4" ht="38.25">
      <c r="A936" s="324">
        <f>IF((SUM('Раздел 1'!P28:P28)&gt;=SUM('Раздел 1'!G28:G28)),"","Неверно!")</f>
      </c>
      <c r="B936" s="329">
        <v>67338</v>
      </c>
      <c r="C936" s="326" t="s">
        <v>1099</v>
      </c>
      <c r="D936" s="326" t="s">
        <v>1015</v>
      </c>
    </row>
    <row r="937" spans="1:4" ht="38.25">
      <c r="A937" s="324">
        <f>IF((SUM('Раздел 1'!P51:P51)&gt;=SUM('Раздел 1'!G51:G51)),"","Неверно!")</f>
      </c>
      <c r="B937" s="329">
        <v>67338</v>
      </c>
      <c r="C937" s="326" t="s">
        <v>1098</v>
      </c>
      <c r="D937" s="326" t="s">
        <v>1015</v>
      </c>
    </row>
    <row r="938" spans="1:4" ht="38.25">
      <c r="A938" s="324">
        <f>IF((SUM('Раздел 1'!P34:P34)&gt;=SUM('Раздел 1'!G34:G34)),"","Неверно!")</f>
      </c>
      <c r="B938" s="329">
        <v>67338</v>
      </c>
      <c r="C938" s="326" t="s">
        <v>1103</v>
      </c>
      <c r="D938" s="326" t="s">
        <v>1015</v>
      </c>
    </row>
    <row r="939" spans="1:4" ht="38.25">
      <c r="A939" s="324">
        <f>IF((SUM('Раздел 1'!P14:P14)&gt;=SUM('Раздел 1'!G14:G14)),"","Неверно!")</f>
      </c>
      <c r="B939" s="329">
        <v>67338</v>
      </c>
      <c r="C939" s="326" t="s">
        <v>1094</v>
      </c>
      <c r="D939" s="326" t="s">
        <v>1015</v>
      </c>
    </row>
    <row r="940" spans="1:4" ht="38.25">
      <c r="A940" s="324">
        <f>IF((SUM('Раздел 1'!P54:P54)&gt;=SUM('Раздел 1'!G54:G54)),"","Неверно!")</f>
      </c>
      <c r="B940" s="329">
        <v>67338</v>
      </c>
      <c r="C940" s="326" t="s">
        <v>1093</v>
      </c>
      <c r="D940" s="326" t="s">
        <v>1015</v>
      </c>
    </row>
    <row r="941" spans="1:4" ht="38.25">
      <c r="A941" s="324">
        <f>IF((SUM('Раздел 1'!P31:P31)&gt;=SUM('Раздел 1'!G31:G31)),"","Неверно!")</f>
      </c>
      <c r="B941" s="329">
        <v>67338</v>
      </c>
      <c r="C941" s="326" t="s">
        <v>1092</v>
      </c>
      <c r="D941" s="326" t="s">
        <v>1015</v>
      </c>
    </row>
    <row r="942" spans="1:4" ht="25.5">
      <c r="A942" s="324">
        <f>IF((SUM('Разделы 9, 10, 11, 12'!E38:E42)&lt;=SUM('Раздел 1'!K44:L44)),"","Неверно!")</f>
      </c>
      <c r="B942" s="329">
        <v>72119</v>
      </c>
      <c r="C942" s="326" t="s">
        <v>562</v>
      </c>
      <c r="D942" s="326" t="s">
        <v>563</v>
      </c>
    </row>
    <row r="943" spans="1:4" ht="25.5">
      <c r="A943" s="324">
        <f>IF((SUM('Разделы 9, 10, 11, 12'!C38:C42)&lt;=SUM('Раздел 1'!H44:J44)),"","Неверно!")</f>
      </c>
      <c r="B943" s="329">
        <v>72120</v>
      </c>
      <c r="C943" s="326" t="s">
        <v>564</v>
      </c>
      <c r="D943" s="326" t="s">
        <v>565</v>
      </c>
    </row>
    <row r="944" spans="1:4" ht="25.5">
      <c r="A944" s="324">
        <f>IF((SUM('Разделы 9, 10, 11, 12'!F38:F42)&lt;=SUM('Раздел 1'!O44:O44)),"","Неверно!")</f>
      </c>
      <c r="B944" s="329">
        <v>72121</v>
      </c>
      <c r="C944" s="326" t="s">
        <v>566</v>
      </c>
      <c r="D944" s="326" t="s">
        <v>567</v>
      </c>
    </row>
    <row r="945" spans="1:4" ht="38.25">
      <c r="A945" s="324">
        <f>IF((SUM('Разделы 9, 10, 11, 12'!C38:C42)+SUM('Разделы 9, 10, 11, 12'!E38:E42)&gt;=SUM('Разделы 2, 3, 5'!E7:E11)),"","Неверно!")</f>
      </c>
      <c r="B945" s="329">
        <v>72122</v>
      </c>
      <c r="C945" s="326" t="s">
        <v>0</v>
      </c>
      <c r="D945" s="326" t="s">
        <v>1</v>
      </c>
    </row>
    <row r="946" spans="1:4" ht="25.5">
      <c r="A946" s="324">
        <f>IF((SUM('Разделы 9, 10, 11, 12'!L42:L42)&lt;=SUM('Разделы 9, 10, 11, 12'!L41:L41)),"","Неверно!")</f>
      </c>
      <c r="B946" s="329">
        <v>72137</v>
      </c>
      <c r="C946" s="326" t="s">
        <v>2</v>
      </c>
      <c r="D946" s="326" t="s">
        <v>3</v>
      </c>
    </row>
    <row r="947" spans="1:4" ht="25.5">
      <c r="A947" s="324">
        <f>IF((SUM('Разделы 9, 10, 11, 12'!M42:M42)&lt;=SUM('Разделы 9, 10, 11, 12'!M41:M41)),"","Неверно!")</f>
      </c>
      <c r="B947" s="329">
        <v>72137</v>
      </c>
      <c r="C947" s="326" t="s">
        <v>4</v>
      </c>
      <c r="D947" s="326" t="s">
        <v>3</v>
      </c>
    </row>
    <row r="948" spans="1:4" ht="25.5">
      <c r="A948" s="324">
        <f>IF((SUM('Разделы 9, 10, 11, 12'!L40:L40)&lt;=SUM('Раздел 1'!M44:M44)),"","Неверно!")</f>
      </c>
      <c r="B948" s="329">
        <v>72138</v>
      </c>
      <c r="C948" s="326" t="s">
        <v>5</v>
      </c>
      <c r="D948" s="326" t="s">
        <v>6</v>
      </c>
    </row>
    <row r="949" spans="1:4" ht="25.5">
      <c r="A949" s="324">
        <f>IF((SUM('Разделы 9, 10, 11, 12'!L38:L39)&lt;=SUM('Раздел 1'!M44:M44)),"","Неверно!")</f>
      </c>
      <c r="B949" s="329">
        <v>72139</v>
      </c>
      <c r="C949" s="326" t="s">
        <v>7</v>
      </c>
      <c r="D949" s="326" t="s">
        <v>8</v>
      </c>
    </row>
    <row r="950" spans="1:4" ht="25.5">
      <c r="A950" s="324">
        <f>IF((SUM('Разделы 9, 10, 11, 12'!D42:D42)&lt;=SUM('Разделы 9, 10, 11, 12'!C42:C42)),"","Неверно!")</f>
      </c>
      <c r="B950" s="329">
        <v>72146</v>
      </c>
      <c r="C950" s="326" t="s">
        <v>14</v>
      </c>
      <c r="D950" s="326" t="s">
        <v>10</v>
      </c>
    </row>
    <row r="951" spans="1:4" ht="25.5">
      <c r="A951" s="324">
        <f>IF((SUM('Разделы 9, 10, 11, 12'!D39:D39)&lt;=SUM('Разделы 9, 10, 11, 12'!C39:C39)),"","Неверно!")</f>
      </c>
      <c r="B951" s="329">
        <v>72146</v>
      </c>
      <c r="C951" s="326" t="s">
        <v>11</v>
      </c>
      <c r="D951" s="326" t="s">
        <v>10</v>
      </c>
    </row>
    <row r="952" spans="1:4" ht="25.5">
      <c r="A952" s="324">
        <f>IF((SUM('Разделы 9, 10, 11, 12'!D40:D40)&lt;=SUM('Разделы 9, 10, 11, 12'!C40:C40)),"","Неверно!")</f>
      </c>
      <c r="B952" s="329">
        <v>72146</v>
      </c>
      <c r="C952" s="326" t="s">
        <v>12</v>
      </c>
      <c r="D952" s="326" t="s">
        <v>10</v>
      </c>
    </row>
    <row r="953" spans="1:4" ht="25.5">
      <c r="A953" s="324">
        <f>IF((SUM('Разделы 9, 10, 11, 12'!D38:D38)&lt;=SUM('Разделы 9, 10, 11, 12'!C38:C38)),"","Неверно!")</f>
      </c>
      <c r="B953" s="329">
        <v>72146</v>
      </c>
      <c r="C953" s="326" t="s">
        <v>9</v>
      </c>
      <c r="D953" s="326" t="s">
        <v>10</v>
      </c>
    </row>
    <row r="954" spans="1:4" ht="25.5">
      <c r="A954" s="324">
        <f>IF((SUM('Разделы 9, 10, 11, 12'!D41:D41)&lt;=SUM('Разделы 9, 10, 11, 12'!C41:C41)),"","Неверно!")</f>
      </c>
      <c r="B954" s="329">
        <v>72146</v>
      </c>
      <c r="C954" s="326" t="s">
        <v>13</v>
      </c>
      <c r="D954" s="326" t="s">
        <v>10</v>
      </c>
    </row>
    <row r="955" spans="1:4" ht="38.25">
      <c r="A955" s="324">
        <f>IF((SUM('Раздел 1'!F54:G54)=SUM('Раздел 1'!M54:M54)+SUM('Раздел 1'!O54:O54)),"","Неверно!")</f>
      </c>
      <c r="B955" s="329">
        <v>73299</v>
      </c>
      <c r="C955" s="326" t="s">
        <v>312</v>
      </c>
      <c r="D955" s="326" t="s">
        <v>30</v>
      </c>
    </row>
    <row r="956" spans="1:4" ht="38.25">
      <c r="A956" s="324">
        <f>IF((SUM('Раздел 1'!F55:G55)=SUM('Раздел 1'!M55:M55)+SUM('Раздел 1'!O55:O55)),"","Неверно!")</f>
      </c>
      <c r="B956" s="329">
        <v>73299</v>
      </c>
      <c r="C956" s="326" t="s">
        <v>658</v>
      </c>
      <c r="D956" s="326" t="s">
        <v>30</v>
      </c>
    </row>
    <row r="957" spans="1:4" ht="38.25">
      <c r="A957" s="324">
        <f>IF((SUM('Раздел 1'!F53:G53)=SUM('Раздел 1'!M53:M53)+SUM('Раздел 1'!O53:O53)),"","Неверно!")</f>
      </c>
      <c r="B957" s="329">
        <v>73299</v>
      </c>
      <c r="C957" s="326" t="s">
        <v>650</v>
      </c>
      <c r="D957" s="326" t="s">
        <v>30</v>
      </c>
    </row>
    <row r="958" spans="1:4" ht="38.25">
      <c r="A958" s="324">
        <f>IF((SUM('Раздел 1'!F56:G56)=SUM('Раздел 1'!M56:M56)+SUM('Раздел 1'!O56:O56)),"","Неверно!")</f>
      </c>
      <c r="B958" s="329">
        <v>73299</v>
      </c>
      <c r="C958" s="326" t="s">
        <v>649</v>
      </c>
      <c r="D958" s="326" t="s">
        <v>30</v>
      </c>
    </row>
    <row r="959" spans="1:4" ht="38.25">
      <c r="A959" s="324">
        <f>IF((SUM('Раздел 1'!F33:G33)=SUM('Раздел 1'!M33:M33)+SUM('Раздел 1'!O33:O33)),"","Неверно!")</f>
      </c>
      <c r="B959" s="329">
        <v>73301</v>
      </c>
      <c r="C959" s="326" t="s">
        <v>847</v>
      </c>
      <c r="D959" s="326" t="s">
        <v>30</v>
      </c>
    </row>
    <row r="960" spans="1:4" ht="38.25">
      <c r="A960" s="324">
        <f>IF((SUM('Раздел 1'!F10:G10)=SUM('Раздел 1'!M10:M10)+SUM('Раздел 1'!O10:O10)),"","Неверно!")</f>
      </c>
      <c r="B960" s="329">
        <v>73301</v>
      </c>
      <c r="C960" s="326" t="s">
        <v>846</v>
      </c>
      <c r="D960" s="326" t="s">
        <v>30</v>
      </c>
    </row>
    <row r="961" spans="1:4" ht="38.25">
      <c r="A961" s="324">
        <f>IF((SUM('Раздел 1'!F16:G16)=SUM('Раздел 1'!M16:M16)+SUM('Раздел 1'!O16:O16)),"","Неверно!")</f>
      </c>
      <c r="B961" s="329">
        <v>73301</v>
      </c>
      <c r="C961" s="326" t="s">
        <v>848</v>
      </c>
      <c r="D961" s="326" t="s">
        <v>30</v>
      </c>
    </row>
    <row r="962" spans="1:4" ht="38.25">
      <c r="A962" s="324">
        <f>IF((SUM('Раздел 1'!F13:G13)=SUM('Раздел 1'!M13:M13)+SUM('Раздел 1'!O13:O13)),"","Неверно!")</f>
      </c>
      <c r="B962" s="329">
        <v>73301</v>
      </c>
      <c r="C962" s="326" t="s">
        <v>316</v>
      </c>
      <c r="D962" s="326" t="s">
        <v>30</v>
      </c>
    </row>
    <row r="963" spans="1:4" ht="38.25">
      <c r="A963" s="324">
        <f>IF((SUM('Раздел 1'!F36:G36)=SUM('Раздел 1'!M36:M36)+SUM('Раздел 1'!O36:O36)),"","Неверно!")</f>
      </c>
      <c r="B963" s="329">
        <v>73301</v>
      </c>
      <c r="C963" s="326" t="s">
        <v>307</v>
      </c>
      <c r="D963" s="326" t="s">
        <v>30</v>
      </c>
    </row>
    <row r="964" spans="1:4" ht="38.25">
      <c r="A964" s="324">
        <f>IF((SUM('Раздел 1'!F30:G30)=SUM('Раздел 1'!M30:M30)+SUM('Раздел 1'!O30:O30)),"","Неверно!")</f>
      </c>
      <c r="B964" s="329">
        <v>73301</v>
      </c>
      <c r="C964" s="326" t="s">
        <v>651</v>
      </c>
      <c r="D964" s="326" t="s">
        <v>30</v>
      </c>
    </row>
    <row r="965" spans="1:4" ht="38.25">
      <c r="A965" s="324">
        <f>IF((SUM('Раздел 1'!F24:G24)=SUM('Раздел 1'!M24:M24)+SUM('Раздел 1'!O24:O24)),"","Неверно!")</f>
      </c>
      <c r="B965" s="329">
        <v>73301</v>
      </c>
      <c r="C965" s="326" t="s">
        <v>657</v>
      </c>
      <c r="D965" s="326" t="s">
        <v>30</v>
      </c>
    </row>
    <row r="966" spans="1:4" ht="38.25">
      <c r="A966" s="324">
        <f>IF((SUM('Раздел 1'!F47:G47)=SUM('Раздел 1'!M47:M47)+SUM('Раздел 1'!O47:O47)),"","Неверно!")</f>
      </c>
      <c r="B966" s="329">
        <v>73301</v>
      </c>
      <c r="C966" s="326" t="s">
        <v>1147</v>
      </c>
      <c r="D966" s="326" t="s">
        <v>30</v>
      </c>
    </row>
    <row r="967" spans="1:4" ht="38.25">
      <c r="A967" s="324">
        <f>IF((SUM('Раздел 1'!F44:G44)=SUM('Раздел 1'!M44:M44)+SUM('Раздел 1'!O44:O44)),"","Неверно!")</f>
      </c>
      <c r="B967" s="329">
        <v>73301</v>
      </c>
      <c r="C967" s="326" t="s">
        <v>654</v>
      </c>
      <c r="D967" s="326" t="s">
        <v>30</v>
      </c>
    </row>
    <row r="968" spans="1:4" ht="38.25">
      <c r="A968" s="324">
        <f>IF((SUM('Раздел 1'!F27:G27)=SUM('Раздел 1'!M27:M27)+SUM('Раздел 1'!O27:O27)),"","Неверно!")</f>
      </c>
      <c r="B968" s="329">
        <v>73301</v>
      </c>
      <c r="C968" s="326" t="s">
        <v>315</v>
      </c>
      <c r="D968" s="326" t="s">
        <v>30</v>
      </c>
    </row>
    <row r="969" spans="1:4" ht="38.25">
      <c r="A969" s="324">
        <f>IF((SUM('Раздел 1'!F31:G31)=SUM('Раздел 1'!M31:M31)+SUM('Раздел 1'!O31:O31)),"","Неверно!")</f>
      </c>
      <c r="B969" s="329">
        <v>73301</v>
      </c>
      <c r="C969" s="326" t="s">
        <v>311</v>
      </c>
      <c r="D969" s="326" t="s">
        <v>30</v>
      </c>
    </row>
    <row r="970" spans="1:4" ht="38.25">
      <c r="A970" s="324">
        <f>IF((SUM('Раздел 1'!F34:G34)=SUM('Раздел 1'!M34:M34)+SUM('Раздел 1'!O34:O34)),"","Неверно!")</f>
      </c>
      <c r="B970" s="329">
        <v>73301</v>
      </c>
      <c r="C970" s="326" t="s">
        <v>304</v>
      </c>
      <c r="D970" s="326" t="s">
        <v>30</v>
      </c>
    </row>
    <row r="971" spans="1:4" ht="38.25">
      <c r="A971" s="324">
        <f>IF((SUM('Раздел 1'!F11:G11)=SUM('Раздел 1'!M11:M11)+SUM('Раздел 1'!O11:O11)),"","Неверно!")</f>
      </c>
      <c r="B971" s="329">
        <v>73301</v>
      </c>
      <c r="C971" s="326" t="s">
        <v>305</v>
      </c>
      <c r="D971" s="326" t="s">
        <v>30</v>
      </c>
    </row>
    <row r="972" spans="1:4" ht="38.25">
      <c r="A972" s="324">
        <f>IF((SUM('Раздел 1'!F28:G28)=SUM('Раздел 1'!M28:M28)+SUM('Раздел 1'!O28:O28)),"","Неверно!")</f>
      </c>
      <c r="B972" s="329">
        <v>73301</v>
      </c>
      <c r="C972" s="326" t="s">
        <v>306</v>
      </c>
      <c r="D972" s="326" t="s">
        <v>30</v>
      </c>
    </row>
    <row r="973" spans="1:4" ht="38.25">
      <c r="A973" s="324">
        <f>IF((SUM('Раздел 1'!F25:G25)=SUM('Раздел 1'!M25:M25)+SUM('Раздел 1'!O25:O25)),"","Неверно!")</f>
      </c>
      <c r="B973" s="329">
        <v>73301</v>
      </c>
      <c r="C973" s="326" t="s">
        <v>313</v>
      </c>
      <c r="D973" s="326" t="s">
        <v>30</v>
      </c>
    </row>
    <row r="974" spans="1:4" ht="38.25">
      <c r="A974" s="324">
        <f>IF((SUM('Раздел 1'!F22:G22)=SUM('Раздел 1'!M22:M22)+SUM('Раздел 1'!O22:O22)),"","Неверно!")</f>
      </c>
      <c r="B974" s="329">
        <v>73301</v>
      </c>
      <c r="C974" s="326" t="s">
        <v>309</v>
      </c>
      <c r="D974" s="326" t="s">
        <v>30</v>
      </c>
    </row>
    <row r="975" spans="1:4" ht="38.25">
      <c r="A975" s="324">
        <f>IF((SUM('Раздел 1'!F39:G39)=SUM('Раздел 1'!M39:M39)+SUM('Раздел 1'!O39:O39)),"","Неверно!")</f>
      </c>
      <c r="B975" s="329">
        <v>73301</v>
      </c>
      <c r="C975" s="326" t="s">
        <v>648</v>
      </c>
      <c r="D975" s="326" t="s">
        <v>30</v>
      </c>
    </row>
    <row r="976" spans="1:4" ht="38.25">
      <c r="A976" s="324">
        <f>IF((SUM('Раздел 1'!F45:G45)=SUM('Раздел 1'!M45:M45)+SUM('Раздел 1'!O45:O45)),"","Неверно!")</f>
      </c>
      <c r="B976" s="329">
        <v>73301</v>
      </c>
      <c r="C976" s="326" t="s">
        <v>308</v>
      </c>
      <c r="D976" s="326" t="s">
        <v>30</v>
      </c>
    </row>
    <row r="977" spans="1:4" ht="38.25">
      <c r="A977" s="324">
        <f>IF((SUM('Раздел 1'!F19:G19)=SUM('Раздел 1'!M19:M19)+SUM('Раздел 1'!O19:O19)),"","Неверно!")</f>
      </c>
      <c r="B977" s="329">
        <v>73301</v>
      </c>
      <c r="C977" s="326" t="s">
        <v>845</v>
      </c>
      <c r="D977" s="326" t="s">
        <v>30</v>
      </c>
    </row>
    <row r="978" spans="1:4" ht="38.25">
      <c r="A978" s="324">
        <f>IF((SUM('Раздел 1'!F42:G42)=SUM('Раздел 1'!M42:M42)+SUM('Раздел 1'!O42:O42)),"","Неверно!")</f>
      </c>
      <c r="B978" s="329">
        <v>73301</v>
      </c>
      <c r="C978" s="326" t="s">
        <v>301</v>
      </c>
      <c r="D978" s="326" t="s">
        <v>30</v>
      </c>
    </row>
    <row r="979" spans="1:4" ht="38.25">
      <c r="A979" s="324">
        <f>IF((SUM('Раздел 1'!F32:G32)=SUM('Раздел 1'!M32:M32)+SUM('Раздел 1'!O32:O32)),"","Неверно!")</f>
      </c>
      <c r="B979" s="329">
        <v>73301</v>
      </c>
      <c r="C979" s="326" t="s">
        <v>661</v>
      </c>
      <c r="D979" s="326" t="s">
        <v>30</v>
      </c>
    </row>
    <row r="980" spans="1:4" ht="38.25">
      <c r="A980" s="324">
        <f>IF((SUM('Раздел 1'!F35:G35)=SUM('Раздел 1'!M35:M35)+SUM('Раздел 1'!O35:O35)),"","Неверно!")</f>
      </c>
      <c r="B980" s="329">
        <v>73301</v>
      </c>
      <c r="C980" s="326" t="s">
        <v>656</v>
      </c>
      <c r="D980" s="326" t="s">
        <v>30</v>
      </c>
    </row>
    <row r="981" spans="1:4" ht="38.25">
      <c r="A981" s="324">
        <f>IF((SUM('Раздел 1'!F18:G18)=SUM('Раздел 1'!M18:M18)+SUM('Раздел 1'!O18:O18)),"","Неверно!")</f>
      </c>
      <c r="B981" s="329">
        <v>73301</v>
      </c>
      <c r="C981" s="326" t="s">
        <v>659</v>
      </c>
      <c r="D981" s="326" t="s">
        <v>30</v>
      </c>
    </row>
    <row r="982" spans="1:4" ht="38.25">
      <c r="A982" s="324">
        <f>IF((SUM('Раздел 1'!F41:G41)=SUM('Раздел 1'!M41:M41)+SUM('Раздел 1'!O41:O41)),"","Неверно!")</f>
      </c>
      <c r="B982" s="329">
        <v>73301</v>
      </c>
      <c r="C982" s="326" t="s">
        <v>660</v>
      </c>
      <c r="D982" s="326" t="s">
        <v>30</v>
      </c>
    </row>
    <row r="983" spans="1:4" ht="38.25">
      <c r="A983" s="324">
        <f>IF((SUM('Раздел 1'!F29:G29)=SUM('Раздел 1'!M29:M29)+SUM('Раздел 1'!O29:O29)),"","Неверно!")</f>
      </c>
      <c r="B983" s="329">
        <v>73301</v>
      </c>
      <c r="C983" s="326" t="s">
        <v>669</v>
      </c>
      <c r="D983" s="326" t="s">
        <v>30</v>
      </c>
    </row>
    <row r="984" spans="1:4" ht="38.25">
      <c r="A984" s="324">
        <f>IF((SUM('Раздел 1'!F21:G21)=SUM('Раздел 1'!M21:M21)+SUM('Раздел 1'!O21:O21)),"","Неверно!")</f>
      </c>
      <c r="B984" s="329">
        <v>73301</v>
      </c>
      <c r="C984" s="326" t="s">
        <v>655</v>
      </c>
      <c r="D984" s="326" t="s">
        <v>30</v>
      </c>
    </row>
    <row r="985" spans="1:4" ht="38.25">
      <c r="A985" s="324">
        <f>IF((SUM('Раздел 1'!F15:G15)=SUM('Раздел 1'!M15:M15)+SUM('Раздел 1'!O15:O15)),"","Неверно!")</f>
      </c>
      <c r="B985" s="329">
        <v>73301</v>
      </c>
      <c r="C985" s="326" t="s">
        <v>663</v>
      </c>
      <c r="D985" s="326" t="s">
        <v>30</v>
      </c>
    </row>
    <row r="986" spans="1:4" ht="38.25">
      <c r="A986" s="324">
        <f>IF((SUM('Раздел 1'!F38:G38)=SUM('Раздел 1'!M38:M38)+SUM('Раздел 1'!O38:O38)),"","Неверно!")</f>
      </c>
      <c r="B986" s="329">
        <v>73301</v>
      </c>
      <c r="C986" s="326" t="s">
        <v>662</v>
      </c>
      <c r="D986" s="326" t="s">
        <v>30</v>
      </c>
    </row>
    <row r="987" spans="1:4" ht="38.25">
      <c r="A987" s="324">
        <f>IF((SUM('Раздел 1'!F26:G26)=SUM('Раздел 1'!M26:M26)+SUM('Раздел 1'!O26:O26)),"","Неверно!")</f>
      </c>
      <c r="B987" s="329">
        <v>73301</v>
      </c>
      <c r="C987" s="326" t="s">
        <v>1184</v>
      </c>
      <c r="D987" s="326" t="s">
        <v>30</v>
      </c>
    </row>
    <row r="988" spans="1:4" ht="38.25">
      <c r="A988" s="324">
        <f>IF((SUM('Раздел 1'!F37:G37)=SUM('Раздел 1'!M37:M37)+SUM('Раздел 1'!O37:O37)),"","Неверно!")</f>
      </c>
      <c r="B988" s="329">
        <v>73301</v>
      </c>
      <c r="C988" s="326" t="s">
        <v>668</v>
      </c>
      <c r="D988" s="326" t="s">
        <v>30</v>
      </c>
    </row>
    <row r="989" spans="1:4" ht="38.25">
      <c r="A989" s="324">
        <f>IF((SUM('Раздел 1'!F14:G14)=SUM('Раздел 1'!M14:M14)+SUM('Раздел 1'!O14:O14)),"","Неверно!")</f>
      </c>
      <c r="B989" s="329">
        <v>73301</v>
      </c>
      <c r="C989" s="326" t="s">
        <v>310</v>
      </c>
      <c r="D989" s="326" t="s">
        <v>30</v>
      </c>
    </row>
    <row r="990" spans="1:4" ht="38.25">
      <c r="A990" s="324">
        <f>IF((SUM('Раздел 1'!F40:G40)=SUM('Раздел 1'!M40:M40)+SUM('Раздел 1'!O40:O40)),"","Неверно!")</f>
      </c>
      <c r="B990" s="329">
        <v>73301</v>
      </c>
      <c r="C990" s="326" t="s">
        <v>665</v>
      </c>
      <c r="D990" s="326" t="s">
        <v>30</v>
      </c>
    </row>
    <row r="991" spans="1:4" ht="38.25">
      <c r="A991" s="324">
        <f>IF((SUM('Раздел 1'!F17:G17)=SUM('Раздел 1'!M17:M17)+SUM('Раздел 1'!O17:O17)),"","Неверно!")</f>
      </c>
      <c r="B991" s="329">
        <v>73301</v>
      </c>
      <c r="C991" s="326" t="s">
        <v>664</v>
      </c>
      <c r="D991" s="326" t="s">
        <v>30</v>
      </c>
    </row>
    <row r="992" spans="1:4" ht="38.25">
      <c r="A992" s="324">
        <f>IF((SUM('Раздел 1'!F20:G20)=SUM('Раздел 1'!M20:M20)+SUM('Раздел 1'!O20:O20)),"","Неверно!")</f>
      </c>
      <c r="B992" s="329">
        <v>73301</v>
      </c>
      <c r="C992" s="326" t="s">
        <v>1182</v>
      </c>
      <c r="D992" s="326" t="s">
        <v>30</v>
      </c>
    </row>
    <row r="993" spans="1:4" ht="38.25">
      <c r="A993" s="324">
        <f>IF((SUM('Раздел 1'!F43:G43)=SUM('Раздел 1'!M43:M43)+SUM('Раздел 1'!O43:O43)),"","Неверно!")</f>
      </c>
      <c r="B993" s="329">
        <v>73301</v>
      </c>
      <c r="C993" s="326" t="s">
        <v>1181</v>
      </c>
      <c r="D993" s="326" t="s">
        <v>30</v>
      </c>
    </row>
    <row r="994" spans="1:4" ht="38.25">
      <c r="A994" s="324">
        <f>IF((SUM('Раздел 1'!F46:G46)=SUM('Раздел 1'!M46:M46)+SUM('Раздел 1'!O46:O46)),"","Неверно!")</f>
      </c>
      <c r="B994" s="329">
        <v>73301</v>
      </c>
      <c r="C994" s="326" t="s">
        <v>667</v>
      </c>
      <c r="D994" s="326" t="s">
        <v>30</v>
      </c>
    </row>
    <row r="995" spans="1:4" ht="38.25">
      <c r="A995" s="324">
        <f>IF((SUM('Раздел 1'!F23:G23)=SUM('Раздел 1'!M23:M23)+SUM('Раздел 1'!O23:O23)),"","Неверно!")</f>
      </c>
      <c r="B995" s="329">
        <v>73301</v>
      </c>
      <c r="C995" s="326" t="s">
        <v>666</v>
      </c>
      <c r="D995" s="326" t="s">
        <v>30</v>
      </c>
    </row>
    <row r="996" spans="1:4" ht="38.25">
      <c r="A996" s="324">
        <f>IF((SUM('Раздел 1'!F12:G12)=SUM('Раздел 1'!M12:M12)+SUM('Раздел 1'!O12:O12)),"","Неверно!")</f>
      </c>
      <c r="B996" s="329">
        <v>73301</v>
      </c>
      <c r="C996" s="326" t="s">
        <v>653</v>
      </c>
      <c r="D996" s="326" t="s">
        <v>30</v>
      </c>
    </row>
    <row r="997" spans="1:4" ht="51">
      <c r="A997" s="324">
        <f>IF((SUM('Разделы 9, 10, 11, 12'!F38:F42)&gt;=SUM('Разделы 2, 3, 5'!E16:E16)+SUM('Разделы 2, 3, 5'!E18:E18)+SUM('Разделы 2, 3, 5'!E20:E20)+SUM('Разделы 2, 3, 5'!E22:E23)),"","Неверно!")</f>
      </c>
      <c r="B997" s="329">
        <v>74625</v>
      </c>
      <c r="C997" s="326" t="s">
        <v>444</v>
      </c>
      <c r="D997" s="326" t="s">
        <v>445</v>
      </c>
    </row>
    <row r="998" spans="1:4" ht="25.5">
      <c r="A998" s="324">
        <f>IF((SUM('Раздел 4'!D26:D26)=SUM('Разделы 9, 10, 11, 12'!C26:C26)),"","Неверно!")</f>
      </c>
      <c r="B998" s="329">
        <v>75032</v>
      </c>
      <c r="C998" s="326" t="s">
        <v>446</v>
      </c>
      <c r="D998" s="326" t="s">
        <v>447</v>
      </c>
    </row>
    <row r="999" spans="1:4" ht="25.5">
      <c r="A999" s="324">
        <f>IF((SUM('Раздел 4'!E26:E26)=SUM('Разделы 9, 10, 11, 12'!D26:D26)),"","Неверно!")</f>
      </c>
      <c r="B999" s="329">
        <v>75033</v>
      </c>
      <c r="C999" s="326" t="s">
        <v>448</v>
      </c>
      <c r="D999" s="326" t="s">
        <v>449</v>
      </c>
    </row>
    <row r="1000" spans="1:4" ht="25.5">
      <c r="A1000" s="324">
        <f>IF((SUM('Раздел 4'!G26:G26)=SUM('Разделы 9, 10, 11, 12'!J26:J26)),"","Неверно!")</f>
      </c>
      <c r="B1000" s="329">
        <v>75034</v>
      </c>
      <c r="C1000" s="326" t="s">
        <v>450</v>
      </c>
      <c r="D1000" s="326" t="s">
        <v>451</v>
      </c>
    </row>
    <row r="1001" spans="1:4" ht="51">
      <c r="A1001" s="324">
        <f>IF((SUM('Раздел 1'!Y44:Y44)=SUM('Раздел 1'!Y49:Y49)),"","Неверно!")</f>
      </c>
      <c r="B1001" s="329">
        <v>82363</v>
      </c>
      <c r="C1001" s="326" t="s">
        <v>342</v>
      </c>
      <c r="D1001" s="326" t="s">
        <v>343</v>
      </c>
    </row>
    <row r="1002" spans="1:4" ht="51">
      <c r="A1002" s="324">
        <f>IF((SUM('Раздел 1'!AB44:AB44)=SUM('Раздел 1'!AB49:AB49)),"","Неверно!")</f>
      </c>
      <c r="B1002" s="329">
        <v>82363</v>
      </c>
      <c r="C1002" s="326" t="s">
        <v>344</v>
      </c>
      <c r="D1002" s="326" t="s">
        <v>343</v>
      </c>
    </row>
    <row r="1003" spans="1:4" ht="51">
      <c r="A1003" s="324">
        <f>IF((SUM('Раздел 1'!Z44:Z44)=SUM('Раздел 1'!Z49:Z49)),"","Неверно!")</f>
      </c>
      <c r="B1003" s="329">
        <v>82363</v>
      </c>
      <c r="C1003" s="326" t="s">
        <v>345</v>
      </c>
      <c r="D1003" s="326" t="s">
        <v>343</v>
      </c>
    </row>
    <row r="1004" spans="1:4" ht="51">
      <c r="A1004" s="324">
        <f>IF((SUM('Раздел 1'!AC44:AC44)=SUM('Раздел 1'!AC49:AC49)),"","Неверно!")</f>
      </c>
      <c r="B1004" s="329">
        <v>82363</v>
      </c>
      <c r="C1004" s="326" t="s">
        <v>346</v>
      </c>
      <c r="D1004" s="326" t="s">
        <v>343</v>
      </c>
    </row>
    <row r="1005" spans="1:4" ht="51">
      <c r="A1005" s="324">
        <f>IF((SUM('Раздел 1'!AA44:AA44)=SUM('Раздел 1'!AA49:AA49)),"","Неверно!")</f>
      </c>
      <c r="B1005" s="329">
        <v>82363</v>
      </c>
      <c r="C1005" s="326" t="s">
        <v>347</v>
      </c>
      <c r="D1005" s="326" t="s">
        <v>343</v>
      </c>
    </row>
    <row r="1006" spans="1:4" ht="51">
      <c r="A1006" s="324">
        <f>IF((SUM('Раздел 1'!X44:X44)=SUM('Раздел 1'!X49:X49)),"","Неверно!")</f>
      </c>
      <c r="B1006" s="329">
        <v>82363</v>
      </c>
      <c r="C1006" s="326" t="s">
        <v>348</v>
      </c>
      <c r="D1006" s="326" t="s">
        <v>343</v>
      </c>
    </row>
    <row r="1007" spans="1:4" ht="63.75">
      <c r="A1007" s="324">
        <f>IF((SUM('Раздел 1'!Z49:Z49)+SUM('Раздел 1'!AC49:AC49)=SUM('Раздел 1'!S49:T49)),"","Неверно!")</f>
      </c>
      <c r="B1007" s="329">
        <v>90089</v>
      </c>
      <c r="C1007" s="326" t="s">
        <v>349</v>
      </c>
      <c r="D1007" s="326" t="s">
        <v>350</v>
      </c>
    </row>
    <row r="1008" spans="1:4" ht="51">
      <c r="A1008" s="324">
        <f>IF((SUM('Раздел 1'!Y49:Y49)+SUM('Раздел 1'!AB49:AB49)=SUM('Раздел 1'!Q49:Q49)),"","Неверно!")</f>
      </c>
      <c r="B1008" s="329">
        <v>90090</v>
      </c>
      <c r="C1008" s="326" t="s">
        <v>351</v>
      </c>
      <c r="D1008" s="326" t="s">
        <v>352</v>
      </c>
    </row>
    <row r="1009" spans="1:4" ht="51">
      <c r="A1009" s="324">
        <f>IF((SUM('Раздел 1'!X49:X49)+SUM('Раздел 1'!AA49:AA49)=SUM('Раздел 1'!H49:I49)),"","Неверно!")</f>
      </c>
      <c r="B1009" s="329">
        <v>90091</v>
      </c>
      <c r="C1009" s="326" t="s">
        <v>353</v>
      </c>
      <c r="D1009" s="326" t="s">
        <v>354</v>
      </c>
    </row>
    <row r="1010" spans="1:4" ht="38.25">
      <c r="A1010" s="324">
        <f>IF((SUM('Раздел 1'!AB41:AB41)=0),"","Неверно!")</f>
      </c>
      <c r="B1010" s="329">
        <v>90457</v>
      </c>
      <c r="C1010" s="326" t="s">
        <v>1409</v>
      </c>
      <c r="D1010" s="326" t="s">
        <v>1410</v>
      </c>
    </row>
    <row r="1011" spans="1:4" ht="38.25">
      <c r="A1011" s="324">
        <f>IF((SUM('Раздел 1'!AA41:AA41)=0),"","Неверно!")</f>
      </c>
      <c r="B1011" s="329">
        <v>90457</v>
      </c>
      <c r="C1011" s="326" t="s">
        <v>1411</v>
      </c>
      <c r="D1011" s="326" t="s">
        <v>1410</v>
      </c>
    </row>
    <row r="1012" spans="1:4" ht="38.25">
      <c r="A1012" s="324">
        <f>IF((SUM('Раздел 1'!AC41:AC41)=0),"","Неверно!")</f>
      </c>
      <c r="B1012" s="329">
        <v>90457</v>
      </c>
      <c r="C1012" s="326" t="s">
        <v>1412</v>
      </c>
      <c r="D1012" s="326" t="s">
        <v>1410</v>
      </c>
    </row>
  </sheetData>
  <sheetProtection password="EC45" sheet="1" objects="1" scenarios="1"/>
  <printOptions/>
  <pageMargins left="0.75" right="0.75" top="1" bottom="1" header="0.5" footer="0.5"/>
  <pageSetup fitToHeight="15"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sheetPr codeName="Лист4">
    <tabColor indexed="47"/>
    <pageSetUpPr fitToPage="1"/>
  </sheetPr>
  <dimension ref="A1:E98"/>
  <sheetViews>
    <sheetView zoomScalePageLayoutView="0" workbookViewId="0" topLeftCell="A1">
      <pane ySplit="1" topLeftCell="BM2" activePane="bottomLeft" state="frozen"/>
      <selection pane="topLeft" activeCell="A1" sqref="A1"/>
      <selection pane="bottomLeft" activeCell="A3" sqref="A3"/>
    </sheetView>
  </sheetViews>
  <sheetFormatPr defaultColWidth="9.140625" defaultRowHeight="12.75"/>
  <cols>
    <col min="1" max="1" width="9.140625" style="1" customWidth="1"/>
    <col min="2" max="2" width="13.140625" style="1" customWidth="1"/>
    <col min="3" max="3" width="26.28125" style="1" customWidth="1"/>
    <col min="4" max="4" width="34.00390625" style="1" customWidth="1"/>
    <col min="5" max="5" width="27.140625" style="280" customWidth="1"/>
    <col min="6" max="16384" width="9.140625" style="1" customWidth="1"/>
  </cols>
  <sheetData>
    <row r="1" spans="1:5" ht="13.5" thickBot="1">
      <c r="A1" s="274" t="s">
        <v>966</v>
      </c>
      <c r="B1" s="274" t="s">
        <v>967</v>
      </c>
      <c r="C1" s="274" t="s">
        <v>968</v>
      </c>
      <c r="D1" s="274" t="s">
        <v>969</v>
      </c>
      <c r="E1" s="278" t="s">
        <v>355</v>
      </c>
    </row>
    <row r="2" spans="1:5" ht="51">
      <c r="A2" s="277">
        <f>IF((SUM('Раздел 1'!AC42:AC42)=0),"","Неверно!")</f>
      </c>
      <c r="B2" s="276">
        <v>63624</v>
      </c>
      <c r="C2" s="275" t="s">
        <v>100</v>
      </c>
      <c r="D2" s="275" t="s">
        <v>1175</v>
      </c>
      <c r="E2" s="279"/>
    </row>
    <row r="3" spans="1:5" ht="51">
      <c r="A3" s="277">
        <f>IF((SUM('Раздел 1'!T42:T42)=0),"","Неверно!")</f>
      </c>
      <c r="B3" s="276">
        <v>63624</v>
      </c>
      <c r="C3" s="275" t="s">
        <v>99</v>
      </c>
      <c r="D3" s="275" t="s">
        <v>1175</v>
      </c>
      <c r="E3" s="279"/>
    </row>
    <row r="4" spans="1:5" ht="51">
      <c r="A4" s="277">
        <f>IF((SUM('Раздел 1'!Z42:Z42)=0),"","Неверно!")</f>
      </c>
      <c r="B4" s="276">
        <v>63624</v>
      </c>
      <c r="C4" s="275" t="s">
        <v>98</v>
      </c>
      <c r="D4" s="275" t="s">
        <v>1175</v>
      </c>
      <c r="E4" s="279"/>
    </row>
    <row r="5" spans="1:5" ht="51">
      <c r="A5" s="277">
        <f>IF((SUM('Раздел 1'!W42:W42)=0),"","Неверно!")</f>
      </c>
      <c r="B5" s="276">
        <v>63624</v>
      </c>
      <c r="C5" s="275" t="s">
        <v>97</v>
      </c>
      <c r="D5" s="275" t="s">
        <v>1175</v>
      </c>
      <c r="E5" s="279"/>
    </row>
    <row r="6" spans="1:5" ht="51">
      <c r="A6" s="277">
        <f>IF((SUM('Раздел 1'!Y42:Y42)=0),"","Неверно!")</f>
      </c>
      <c r="B6" s="276">
        <v>63624</v>
      </c>
      <c r="C6" s="275" t="s">
        <v>101</v>
      </c>
      <c r="D6" s="275" t="s">
        <v>1175</v>
      </c>
      <c r="E6" s="279"/>
    </row>
    <row r="7" spans="1:5" ht="51">
      <c r="A7" s="277">
        <f>IF((SUM('Раздел 1'!AB42:AB42)=0),"","Неверно!")</f>
      </c>
      <c r="B7" s="276">
        <v>63624</v>
      </c>
      <c r="C7" s="275" t="s">
        <v>103</v>
      </c>
      <c r="D7" s="275" t="s">
        <v>1175</v>
      </c>
      <c r="E7" s="279"/>
    </row>
    <row r="8" spans="1:5" ht="51">
      <c r="A8" s="277">
        <f>IF((SUM('Раздел 1'!Q42:Q42)=0),"","Неверно!")</f>
      </c>
      <c r="B8" s="276">
        <v>63624</v>
      </c>
      <c r="C8" s="275" t="s">
        <v>102</v>
      </c>
      <c r="D8" s="275" t="s">
        <v>1175</v>
      </c>
      <c r="E8" s="279"/>
    </row>
    <row r="9" spans="1:5" ht="51">
      <c r="A9" s="277">
        <f>IF((SUM('Раздел 1'!U42:U42)=0),"","Неверно!")</f>
      </c>
      <c r="B9" s="276">
        <v>63624</v>
      </c>
      <c r="C9" s="275" t="s">
        <v>1176</v>
      </c>
      <c r="D9" s="275" t="s">
        <v>1175</v>
      </c>
      <c r="E9" s="279"/>
    </row>
    <row r="10" spans="1:5" ht="51">
      <c r="A10" s="277">
        <f>IF((SUM('Раздел 1'!X42:X42)=0),"","Неверно!")</f>
      </c>
      <c r="B10" s="276">
        <v>63624</v>
      </c>
      <c r="C10" s="275" t="s">
        <v>1178</v>
      </c>
      <c r="D10" s="275" t="s">
        <v>1175</v>
      </c>
      <c r="E10" s="279"/>
    </row>
    <row r="11" spans="1:5" ht="51">
      <c r="A11" s="277">
        <f>IF((SUM('Раздел 1'!AA42:AA42)=0),"","Неверно!")</f>
      </c>
      <c r="B11" s="276">
        <v>63624</v>
      </c>
      <c r="C11" s="275" t="s">
        <v>1177</v>
      </c>
      <c r="D11" s="275" t="s">
        <v>1175</v>
      </c>
      <c r="E11" s="279"/>
    </row>
    <row r="12" spans="1:5" ht="51">
      <c r="A12" s="277">
        <f>IF((SUM('Раздел 1'!R42:R42)=0),"","Неверно!")</f>
      </c>
      <c r="B12" s="276">
        <v>63624</v>
      </c>
      <c r="C12" s="275" t="s">
        <v>1174</v>
      </c>
      <c r="D12" s="275" t="s">
        <v>1175</v>
      </c>
      <c r="E12" s="279"/>
    </row>
    <row r="13" spans="1:5" ht="51">
      <c r="A13" s="277">
        <f>IF((SUM('Раздел 1'!P42:P42)=0),"","Неверно!")</f>
      </c>
      <c r="B13" s="276">
        <v>63624</v>
      </c>
      <c r="C13" s="275" t="s">
        <v>1179</v>
      </c>
      <c r="D13" s="275" t="s">
        <v>1175</v>
      </c>
      <c r="E13" s="279"/>
    </row>
    <row r="14" spans="1:5" ht="51">
      <c r="A14" s="277">
        <f>IF((SUM('Раздел 1'!V42:V42)=0),"","Неверно!")</f>
      </c>
      <c r="B14" s="276">
        <v>63624</v>
      </c>
      <c r="C14" s="275" t="s">
        <v>1180</v>
      </c>
      <c r="D14" s="275" t="s">
        <v>1175</v>
      </c>
      <c r="E14" s="279"/>
    </row>
    <row r="15" spans="1:5" ht="51">
      <c r="A15" s="277">
        <f>IF((SUM('Раздел 1'!S42:S42)=0),"","Неверно!")</f>
      </c>
      <c r="B15" s="276">
        <v>63624</v>
      </c>
      <c r="C15" s="275" t="s">
        <v>96</v>
      </c>
      <c r="D15" s="275" t="s">
        <v>1175</v>
      </c>
      <c r="E15" s="279"/>
    </row>
    <row r="16" spans="1:5" ht="51">
      <c r="A16" s="277">
        <f>IF((SUM('Раздел 1'!O46:O46)=0),"","Неверно!")</f>
      </c>
      <c r="B16" s="276">
        <v>63625</v>
      </c>
      <c r="C16" s="275" t="s">
        <v>116</v>
      </c>
      <c r="D16" s="275" t="s">
        <v>1175</v>
      </c>
      <c r="E16" s="279"/>
    </row>
    <row r="17" spans="1:5" ht="51">
      <c r="A17" s="277">
        <f>IF((SUM('Раздел 1'!R46:R46)=0),"","Неверно!")</f>
      </c>
      <c r="B17" s="276">
        <v>63625</v>
      </c>
      <c r="C17" s="275" t="s">
        <v>121</v>
      </c>
      <c r="D17" s="275" t="s">
        <v>1175</v>
      </c>
      <c r="E17" s="279"/>
    </row>
    <row r="18" spans="1:5" ht="51">
      <c r="A18" s="277">
        <f>IF((SUM('Раздел 1'!F46:F46)=0),"","Неверно!")</f>
      </c>
      <c r="B18" s="276">
        <v>63625</v>
      </c>
      <c r="C18" s="275" t="s">
        <v>117</v>
      </c>
      <c r="D18" s="275" t="s">
        <v>1175</v>
      </c>
      <c r="E18" s="279"/>
    </row>
    <row r="19" spans="1:5" ht="51">
      <c r="A19" s="277">
        <f>IF((SUM('Раздел 1'!AC46:AC46)=0),"","Неверно!")</f>
      </c>
      <c r="B19" s="276">
        <v>63625</v>
      </c>
      <c r="C19" s="275" t="s">
        <v>118</v>
      </c>
      <c r="D19" s="275" t="s">
        <v>1175</v>
      </c>
      <c r="E19" s="279"/>
    </row>
    <row r="20" spans="1:5" ht="51">
      <c r="A20" s="277">
        <f>IF((SUM('Раздел 1'!I46:I46)=0),"","Неверно!")</f>
      </c>
      <c r="B20" s="276">
        <v>63625</v>
      </c>
      <c r="C20" s="275" t="s">
        <v>119</v>
      </c>
      <c r="D20" s="275" t="s">
        <v>1175</v>
      </c>
      <c r="E20" s="279"/>
    </row>
    <row r="21" spans="1:5" ht="51">
      <c r="A21" s="277">
        <f>IF((SUM('Раздел 1'!Z46:Z46)=0),"","Неверно!")</f>
      </c>
      <c r="B21" s="276">
        <v>63625</v>
      </c>
      <c r="C21" s="275" t="s">
        <v>122</v>
      </c>
      <c r="D21" s="275" t="s">
        <v>1175</v>
      </c>
      <c r="E21" s="279"/>
    </row>
    <row r="22" spans="1:5" ht="51">
      <c r="A22" s="277">
        <f>IF((SUM('Раздел 1'!Q46:Q46)=0),"","Неверно!")</f>
      </c>
      <c r="B22" s="276">
        <v>63625</v>
      </c>
      <c r="C22" s="275" t="s">
        <v>124</v>
      </c>
      <c r="D22" s="275" t="s">
        <v>1175</v>
      </c>
      <c r="E22" s="279"/>
    </row>
    <row r="23" spans="1:5" ht="51">
      <c r="A23" s="277">
        <f>IF((SUM('Раздел 1'!K46:K46)=0),"","Неверно!")</f>
      </c>
      <c r="B23" s="276">
        <v>63625</v>
      </c>
      <c r="C23" s="275" t="s">
        <v>123</v>
      </c>
      <c r="D23" s="275" t="s">
        <v>1175</v>
      </c>
      <c r="E23" s="279"/>
    </row>
    <row r="24" spans="1:5" ht="51">
      <c r="A24" s="277">
        <f>IF((SUM('Раздел 1'!N46:N46)=0),"","Неверно!")</f>
      </c>
      <c r="B24" s="276">
        <v>63625</v>
      </c>
      <c r="C24" s="275" t="s">
        <v>126</v>
      </c>
      <c r="D24" s="275" t="s">
        <v>1175</v>
      </c>
      <c r="E24" s="279"/>
    </row>
    <row r="25" spans="1:5" ht="51">
      <c r="A25" s="277">
        <f>IF((SUM('Раздел 1'!T46:T46)=0),"","Неверно!")</f>
      </c>
      <c r="B25" s="276">
        <v>63625</v>
      </c>
      <c r="C25" s="275" t="s">
        <v>125</v>
      </c>
      <c r="D25" s="275" t="s">
        <v>1175</v>
      </c>
      <c r="E25" s="279"/>
    </row>
    <row r="26" spans="1:5" ht="51">
      <c r="A26" s="277">
        <f>IF((SUM('Раздел 1'!W46:W46)=0),"","Неверно!")</f>
      </c>
      <c r="B26" s="276">
        <v>63625</v>
      </c>
      <c r="C26" s="275" t="s">
        <v>127</v>
      </c>
      <c r="D26" s="275" t="s">
        <v>1175</v>
      </c>
      <c r="E26" s="279"/>
    </row>
    <row r="27" spans="1:5" ht="51">
      <c r="A27" s="277">
        <f>IF((SUM('Раздел 1'!L46:L46)=0),"","Неверно!")</f>
      </c>
      <c r="B27" s="276">
        <v>63625</v>
      </c>
      <c r="C27" s="275" t="s">
        <v>120</v>
      </c>
      <c r="D27" s="275" t="s">
        <v>1175</v>
      </c>
      <c r="E27" s="279"/>
    </row>
    <row r="28" spans="1:5" ht="51">
      <c r="A28" s="277">
        <f>IF((SUM('Раздел 1'!J46:J46)=0),"","Неверно!")</f>
      </c>
      <c r="B28" s="276">
        <v>63625</v>
      </c>
      <c r="C28" s="275" t="s">
        <v>105</v>
      </c>
      <c r="D28" s="275" t="s">
        <v>1175</v>
      </c>
      <c r="E28" s="279"/>
    </row>
    <row r="29" spans="1:5" ht="51">
      <c r="A29" s="277">
        <f>IF((SUM('Раздел 1'!M46:M46)=0),"","Неверно!")</f>
      </c>
      <c r="B29" s="276">
        <v>63625</v>
      </c>
      <c r="C29" s="275" t="s">
        <v>106</v>
      </c>
      <c r="D29" s="275" t="s">
        <v>1175</v>
      </c>
      <c r="E29" s="279"/>
    </row>
    <row r="30" spans="1:5" ht="51">
      <c r="A30" s="277">
        <f>IF((SUM('Раздел 1'!AA46:AA46)=0),"","Неверно!")</f>
      </c>
      <c r="B30" s="276">
        <v>63625</v>
      </c>
      <c r="C30" s="275" t="s">
        <v>104</v>
      </c>
      <c r="D30" s="275" t="s">
        <v>1175</v>
      </c>
      <c r="E30" s="279"/>
    </row>
    <row r="31" spans="1:5" ht="51">
      <c r="A31" s="277">
        <f>IF((SUM('Раздел 1'!U46:U46)=0),"","Неверно!")</f>
      </c>
      <c r="B31" s="276">
        <v>63625</v>
      </c>
      <c r="C31" s="275" t="s">
        <v>108</v>
      </c>
      <c r="D31" s="275" t="s">
        <v>1175</v>
      </c>
      <c r="E31" s="279"/>
    </row>
    <row r="32" spans="1:5" ht="51">
      <c r="A32" s="277">
        <f>IF((SUM('Раздел 1'!G46:G46)=0),"","Неверно!")</f>
      </c>
      <c r="B32" s="276">
        <v>63625</v>
      </c>
      <c r="C32" s="275" t="s">
        <v>110</v>
      </c>
      <c r="D32" s="275" t="s">
        <v>1175</v>
      </c>
      <c r="E32" s="279"/>
    </row>
    <row r="33" spans="1:5" ht="51">
      <c r="A33" s="277">
        <f>IF((SUM('Раздел 1'!X46:X46)=0),"","Неверно!")</f>
      </c>
      <c r="B33" s="276">
        <v>63625</v>
      </c>
      <c r="C33" s="275" t="s">
        <v>109</v>
      </c>
      <c r="D33" s="275" t="s">
        <v>1175</v>
      </c>
      <c r="E33" s="279"/>
    </row>
    <row r="34" spans="1:5" ht="51">
      <c r="A34" s="277">
        <f>IF((SUM('Раздел 1'!S46:S46)=0),"","Неверно!")</f>
      </c>
      <c r="B34" s="276">
        <v>63625</v>
      </c>
      <c r="C34" s="275" t="s">
        <v>114</v>
      </c>
      <c r="D34" s="275" t="s">
        <v>1175</v>
      </c>
      <c r="E34" s="279"/>
    </row>
    <row r="35" spans="1:5" ht="51">
      <c r="A35" s="277">
        <f>IF((SUM('Раздел 1'!P46:P46)=0),"","Неверно!")</f>
      </c>
      <c r="B35" s="276">
        <v>63625</v>
      </c>
      <c r="C35" s="275" t="s">
        <v>112</v>
      </c>
      <c r="D35" s="275" t="s">
        <v>1175</v>
      </c>
      <c r="E35" s="279"/>
    </row>
    <row r="36" spans="1:5" ht="51">
      <c r="A36" s="277">
        <f>IF((SUM('Раздел 1'!V46:V46)=0),"","Неверно!")</f>
      </c>
      <c r="B36" s="276">
        <v>63625</v>
      </c>
      <c r="C36" s="275" t="s">
        <v>111</v>
      </c>
      <c r="D36" s="275" t="s">
        <v>1175</v>
      </c>
      <c r="E36" s="279"/>
    </row>
    <row r="37" spans="1:5" ht="51">
      <c r="A37" s="277">
        <f>IF((SUM('Раздел 1'!AB46:AB46)=0),"","Неверно!")</f>
      </c>
      <c r="B37" s="276">
        <v>63625</v>
      </c>
      <c r="C37" s="275" t="s">
        <v>107</v>
      </c>
      <c r="D37" s="275" t="s">
        <v>1175</v>
      </c>
      <c r="E37" s="279"/>
    </row>
    <row r="38" spans="1:5" ht="51">
      <c r="A38" s="277">
        <f>IF((SUM('Раздел 1'!Y46:Y46)=0),"","Неверно!")</f>
      </c>
      <c r="B38" s="276">
        <v>63625</v>
      </c>
      <c r="C38" s="275" t="s">
        <v>115</v>
      </c>
      <c r="D38" s="275" t="s">
        <v>1175</v>
      </c>
      <c r="E38" s="279"/>
    </row>
    <row r="39" spans="1:5" ht="51">
      <c r="A39" s="277">
        <f>IF((SUM('Раздел 1'!H46:H46)=0),"","Неверно!")</f>
      </c>
      <c r="B39" s="276">
        <v>63625</v>
      </c>
      <c r="C39" s="275" t="s">
        <v>113</v>
      </c>
      <c r="D39" s="275" t="s">
        <v>1175</v>
      </c>
      <c r="E39" s="279"/>
    </row>
    <row r="40" spans="1:5" ht="51">
      <c r="A40" s="277">
        <f>IF((SUM('Раздел 1'!U47:U47)=0),"","Неверно!")</f>
      </c>
      <c r="B40" s="276">
        <v>63626</v>
      </c>
      <c r="C40" s="275" t="s">
        <v>145</v>
      </c>
      <c r="D40" s="275" t="s">
        <v>1175</v>
      </c>
      <c r="E40" s="279"/>
    </row>
    <row r="41" spans="1:5" ht="51">
      <c r="A41" s="277">
        <f>IF((SUM('Раздел 1'!X47:X47)=0),"","Неверно!")</f>
      </c>
      <c r="B41" s="276">
        <v>63626</v>
      </c>
      <c r="C41" s="275" t="s">
        <v>140</v>
      </c>
      <c r="D41" s="275" t="s">
        <v>1175</v>
      </c>
      <c r="E41" s="279"/>
    </row>
    <row r="42" spans="1:5" ht="51">
      <c r="A42" s="277">
        <f>IF((SUM('Раздел 1'!AA47:AA47)=0),"","Неверно!")</f>
      </c>
      <c r="B42" s="276">
        <v>63626</v>
      </c>
      <c r="C42" s="275" t="s">
        <v>142</v>
      </c>
      <c r="D42" s="275" t="s">
        <v>1175</v>
      </c>
      <c r="E42" s="279"/>
    </row>
    <row r="43" spans="1:5" ht="51">
      <c r="A43" s="277">
        <f>IF((SUM('Раздел 1'!O47:O47)=0),"","Неверно!")</f>
      </c>
      <c r="B43" s="276">
        <v>63626</v>
      </c>
      <c r="C43" s="275" t="s">
        <v>144</v>
      </c>
      <c r="D43" s="275" t="s">
        <v>1175</v>
      </c>
      <c r="E43" s="279"/>
    </row>
    <row r="44" spans="1:5" ht="51">
      <c r="A44" s="277">
        <f>IF((SUM('Раздел 1'!L47:L47)=0),"","Неверно!")</f>
      </c>
      <c r="B44" s="276">
        <v>63626</v>
      </c>
      <c r="C44" s="275" t="s">
        <v>143</v>
      </c>
      <c r="D44" s="275" t="s">
        <v>1175</v>
      </c>
      <c r="E44" s="279"/>
    </row>
    <row r="45" spans="1:5" ht="51">
      <c r="A45" s="277">
        <f>IF((SUM('Раздел 1'!R47:R47)=0),"","Неверно!")</f>
      </c>
      <c r="B45" s="276">
        <v>63626</v>
      </c>
      <c r="C45" s="275" t="s">
        <v>141</v>
      </c>
      <c r="D45" s="275" t="s">
        <v>1175</v>
      </c>
      <c r="E45" s="279"/>
    </row>
    <row r="46" spans="1:5" ht="51">
      <c r="A46" s="277">
        <f>IF((SUM('Раздел 1'!W47:W47)=0),"","Неверно!")</f>
      </c>
      <c r="B46" s="276">
        <v>63626</v>
      </c>
      <c r="C46" s="275" t="s">
        <v>148</v>
      </c>
      <c r="D46" s="275" t="s">
        <v>1175</v>
      </c>
      <c r="E46" s="279"/>
    </row>
    <row r="47" spans="1:5" ht="51">
      <c r="A47" s="277">
        <f>IF((SUM('Раздел 1'!T47:T47)=0),"","Неверно!")</f>
      </c>
      <c r="B47" s="276">
        <v>63626</v>
      </c>
      <c r="C47" s="275" t="s">
        <v>149</v>
      </c>
      <c r="D47" s="275" t="s">
        <v>1175</v>
      </c>
      <c r="E47" s="279"/>
    </row>
    <row r="48" spans="1:5" ht="51">
      <c r="A48" s="277">
        <f>IF((SUM('Раздел 1'!F47:F47)=0),"","Неверно!")</f>
      </c>
      <c r="B48" s="276">
        <v>63626</v>
      </c>
      <c r="C48" s="275" t="s">
        <v>147</v>
      </c>
      <c r="D48" s="275" t="s">
        <v>1175</v>
      </c>
      <c r="E48" s="279"/>
    </row>
    <row r="49" spans="1:5" ht="51">
      <c r="A49" s="277">
        <f>IF((SUM('Раздел 1'!AC47:AC47)=0),"","Неверно!")</f>
      </c>
      <c r="B49" s="276">
        <v>63626</v>
      </c>
      <c r="C49" s="275" t="s">
        <v>146</v>
      </c>
      <c r="D49" s="275" t="s">
        <v>1175</v>
      </c>
      <c r="E49" s="279"/>
    </row>
    <row r="50" spans="1:5" ht="51">
      <c r="A50" s="277">
        <f>IF((SUM('Раздел 1'!I47:I47)=0),"","Неверно!")</f>
      </c>
      <c r="B50" s="276">
        <v>63626</v>
      </c>
      <c r="C50" s="275" t="s">
        <v>150</v>
      </c>
      <c r="D50" s="275" t="s">
        <v>1175</v>
      </c>
      <c r="E50" s="279"/>
    </row>
    <row r="51" spans="1:5" ht="51">
      <c r="A51" s="277">
        <f>IF((SUM('Раздел 1'!Z47:Z47)=0),"","Неверно!")</f>
      </c>
      <c r="B51" s="276">
        <v>63626</v>
      </c>
      <c r="C51" s="275" t="s">
        <v>151</v>
      </c>
      <c r="D51" s="275" t="s">
        <v>1175</v>
      </c>
      <c r="E51" s="279"/>
    </row>
    <row r="52" spans="1:5" ht="51">
      <c r="A52" s="277">
        <f>IF((SUM('Раздел 1'!V47:V47)=0),"","Неверно!")</f>
      </c>
      <c r="B52" s="276">
        <v>63626</v>
      </c>
      <c r="C52" s="275" t="s">
        <v>128</v>
      </c>
      <c r="D52" s="275" t="s">
        <v>1175</v>
      </c>
      <c r="E52" s="279"/>
    </row>
    <row r="53" spans="1:5" ht="51">
      <c r="A53" s="277">
        <f>IF((SUM('Раздел 1'!P47:P47)=0),"","Неверно!")</f>
      </c>
      <c r="B53" s="276">
        <v>63626</v>
      </c>
      <c r="C53" s="275" t="s">
        <v>130</v>
      </c>
      <c r="D53" s="275" t="s">
        <v>1175</v>
      </c>
      <c r="E53" s="279"/>
    </row>
    <row r="54" spans="1:5" ht="51">
      <c r="A54" s="277">
        <f>IF((SUM('Раздел 1'!S47:S47)=0),"","Неверно!")</f>
      </c>
      <c r="B54" s="276">
        <v>63626</v>
      </c>
      <c r="C54" s="275" t="s">
        <v>132</v>
      </c>
      <c r="D54" s="275" t="s">
        <v>1175</v>
      </c>
      <c r="E54" s="279"/>
    </row>
    <row r="55" spans="1:5" ht="51">
      <c r="A55" s="277">
        <f>IF((SUM('Раздел 1'!M47:M47)=0),"","Неверно!")</f>
      </c>
      <c r="B55" s="276">
        <v>63626</v>
      </c>
      <c r="C55" s="275" t="s">
        <v>131</v>
      </c>
      <c r="D55" s="275" t="s">
        <v>1175</v>
      </c>
      <c r="E55" s="279"/>
    </row>
    <row r="56" spans="1:5" ht="51">
      <c r="A56" s="277">
        <f>IF((SUM('Раздел 1'!J47:J47)=0),"","Неверно!")</f>
      </c>
      <c r="B56" s="276">
        <v>63626</v>
      </c>
      <c r="C56" s="275" t="s">
        <v>133</v>
      </c>
      <c r="D56" s="275" t="s">
        <v>1175</v>
      </c>
      <c r="E56" s="279"/>
    </row>
    <row r="57" spans="1:5" ht="51">
      <c r="A57" s="277">
        <f>IF((SUM('Раздел 1'!G47:G47)=0),"","Неверно!")</f>
      </c>
      <c r="B57" s="276">
        <v>63626</v>
      </c>
      <c r="C57" s="275" t="s">
        <v>129</v>
      </c>
      <c r="D57" s="275" t="s">
        <v>1175</v>
      </c>
      <c r="E57" s="279"/>
    </row>
    <row r="58" spans="1:5" ht="51">
      <c r="A58" s="277">
        <f>IF((SUM('Раздел 1'!Y47:Y47)=0),"","Неверно!")</f>
      </c>
      <c r="B58" s="276">
        <v>63626</v>
      </c>
      <c r="C58" s="275" t="s">
        <v>135</v>
      </c>
      <c r="D58" s="275" t="s">
        <v>1175</v>
      </c>
      <c r="E58" s="279"/>
    </row>
    <row r="59" spans="1:5" ht="51">
      <c r="A59" s="277">
        <f>IF((SUM('Раздел 1'!H47:H47)=0),"","Неверно!")</f>
      </c>
      <c r="B59" s="276">
        <v>63626</v>
      </c>
      <c r="C59" s="275" t="s">
        <v>137</v>
      </c>
      <c r="D59" s="275" t="s">
        <v>1175</v>
      </c>
      <c r="E59" s="279"/>
    </row>
    <row r="60" spans="1:5" ht="51">
      <c r="A60" s="277">
        <f>IF((SUM('Раздел 1'!AB47:AB47)=0),"","Неверно!")</f>
      </c>
      <c r="B60" s="276">
        <v>63626</v>
      </c>
      <c r="C60" s="275" t="s">
        <v>138</v>
      </c>
      <c r="D60" s="275" t="s">
        <v>1175</v>
      </c>
      <c r="E60" s="279"/>
    </row>
    <row r="61" spans="1:5" ht="51">
      <c r="A61" s="277">
        <f>IF((SUM('Раздел 1'!K47:K47)=0),"","Неверно!")</f>
      </c>
      <c r="B61" s="276">
        <v>63626</v>
      </c>
      <c r="C61" s="275" t="s">
        <v>136</v>
      </c>
      <c r="D61" s="275" t="s">
        <v>1175</v>
      </c>
      <c r="E61" s="279"/>
    </row>
    <row r="62" spans="1:5" ht="51">
      <c r="A62" s="277">
        <f>IF((SUM('Раздел 1'!Q47:Q47)=0),"","Неверно!")</f>
      </c>
      <c r="B62" s="276">
        <v>63626</v>
      </c>
      <c r="C62" s="275" t="s">
        <v>134</v>
      </c>
      <c r="D62" s="275" t="s">
        <v>1175</v>
      </c>
      <c r="E62" s="279"/>
    </row>
    <row r="63" spans="1:5" ht="51">
      <c r="A63" s="277">
        <f>IF((SUM('Раздел 1'!N47:N47)=0),"","Неверно!")</f>
      </c>
      <c r="B63" s="276">
        <v>63626</v>
      </c>
      <c r="C63" s="275" t="s">
        <v>139</v>
      </c>
      <c r="D63" s="275" t="s">
        <v>1175</v>
      </c>
      <c r="E63" s="279"/>
    </row>
    <row r="64" spans="1:5" ht="51">
      <c r="A64" s="277">
        <f>IF((SUM('Раздел 1'!J51:J51)=0),"","Неверно!")</f>
      </c>
      <c r="B64" s="276">
        <v>63630</v>
      </c>
      <c r="C64" s="275" t="s">
        <v>152</v>
      </c>
      <c r="D64" s="275" t="s">
        <v>1175</v>
      </c>
      <c r="E64" s="279"/>
    </row>
    <row r="65" spans="1:5" ht="51">
      <c r="A65" s="277">
        <f>IF((SUM('Раздел 1'!U51:U51)=0),"","Неверно!")</f>
      </c>
      <c r="B65" s="276">
        <v>63631</v>
      </c>
      <c r="C65" s="275" t="s">
        <v>153</v>
      </c>
      <c r="D65" s="275" t="s">
        <v>1175</v>
      </c>
      <c r="E65" s="279"/>
    </row>
    <row r="66" spans="1:5" ht="51">
      <c r="A66" s="277">
        <f>IF((SUM('Раздел 1'!AC53:AC53)=0),"","Неверно!")</f>
      </c>
      <c r="B66" s="276">
        <v>63636</v>
      </c>
      <c r="C66" s="275" t="s">
        <v>154</v>
      </c>
      <c r="D66" s="275" t="s">
        <v>1175</v>
      </c>
      <c r="E66" s="279"/>
    </row>
    <row r="67" spans="1:5" ht="51">
      <c r="A67" s="277">
        <f>IF((SUM('Раздел 1'!Z53:Z53)=0),"","Неверно!")</f>
      </c>
      <c r="B67" s="276">
        <v>63636</v>
      </c>
      <c r="C67" s="275" t="s">
        <v>155</v>
      </c>
      <c r="D67" s="275" t="s">
        <v>1175</v>
      </c>
      <c r="E67" s="279"/>
    </row>
    <row r="68" spans="1:5" ht="51">
      <c r="A68" s="277">
        <f>IF((SUM('Раздел 1'!Y53:Y53)=0),"","Неверно!")</f>
      </c>
      <c r="B68" s="276">
        <v>63636</v>
      </c>
      <c r="C68" s="275" t="s">
        <v>157</v>
      </c>
      <c r="D68" s="275" t="s">
        <v>1175</v>
      </c>
      <c r="E68" s="279"/>
    </row>
    <row r="69" spans="1:5" ht="51">
      <c r="A69" s="277">
        <f>IF((SUM('Раздел 1'!AB53:AB53)=0),"","Неверно!")</f>
      </c>
      <c r="B69" s="276">
        <v>63636</v>
      </c>
      <c r="C69" s="275" t="s">
        <v>156</v>
      </c>
      <c r="D69" s="275" t="s">
        <v>1175</v>
      </c>
      <c r="E69" s="279"/>
    </row>
    <row r="70" spans="1:5" ht="51">
      <c r="A70" s="277">
        <f>IF((SUM('Раздел 1'!X53:X53)=0),"","Неверно!")</f>
      </c>
      <c r="B70" s="276">
        <v>63636</v>
      </c>
      <c r="C70" s="275" t="s">
        <v>1213</v>
      </c>
      <c r="D70" s="275" t="s">
        <v>1175</v>
      </c>
      <c r="E70" s="279"/>
    </row>
    <row r="71" spans="1:5" ht="51">
      <c r="A71" s="277">
        <f>IF((SUM('Раздел 1'!AA53:AA53)=0),"","Неверно!")</f>
      </c>
      <c r="B71" s="276">
        <v>63636</v>
      </c>
      <c r="C71" s="275" t="s">
        <v>1392</v>
      </c>
      <c r="D71" s="275" t="s">
        <v>1175</v>
      </c>
      <c r="E71" s="279"/>
    </row>
    <row r="72" spans="1:5" ht="51">
      <c r="A72" s="277">
        <f>IF((SUM('Разделы 2, 3, 5'!K7:K7)=0),"","Неверно!")</f>
      </c>
      <c r="B72" s="276">
        <v>63637</v>
      </c>
      <c r="C72" s="275" t="s">
        <v>1393</v>
      </c>
      <c r="D72" s="275" t="s">
        <v>1175</v>
      </c>
      <c r="E72" s="279"/>
    </row>
    <row r="73" spans="1:5" ht="51">
      <c r="A73" s="277">
        <f>IF((SUM('Разделы 2, 3, 5'!L17:L17)=0),"","Неверно!")</f>
      </c>
      <c r="B73" s="276">
        <v>63640</v>
      </c>
      <c r="C73" s="275" t="s">
        <v>1394</v>
      </c>
      <c r="D73" s="275" t="s">
        <v>1175</v>
      </c>
      <c r="E73" s="279"/>
    </row>
    <row r="74" spans="1:5" ht="51">
      <c r="A74" s="277">
        <f>IF((SUM('Разделы 2, 3, 5'!K17:K17)=0),"","Неверно!")</f>
      </c>
      <c r="B74" s="276">
        <v>63640</v>
      </c>
      <c r="C74" s="275" t="s">
        <v>1395</v>
      </c>
      <c r="D74" s="275" t="s">
        <v>1175</v>
      </c>
      <c r="E74" s="279"/>
    </row>
    <row r="75" spans="1:5" ht="51">
      <c r="A75" s="277">
        <f>IF((SUM('Разделы 2, 3, 5'!L18:L18)=0),"","Неверно!")</f>
      </c>
      <c r="B75" s="276">
        <v>63641</v>
      </c>
      <c r="C75" s="275" t="s">
        <v>1396</v>
      </c>
      <c r="D75" s="275" t="s">
        <v>1175</v>
      </c>
      <c r="E75" s="279"/>
    </row>
    <row r="76" spans="1:5" ht="51">
      <c r="A76" s="277">
        <f>IF((SUM('Разделы 2, 3, 5'!K18:K18)=0),"","Неверно!")</f>
      </c>
      <c r="B76" s="276">
        <v>63641</v>
      </c>
      <c r="C76" s="275" t="s">
        <v>1397</v>
      </c>
      <c r="D76" s="275" t="s">
        <v>1175</v>
      </c>
      <c r="E76" s="279"/>
    </row>
    <row r="77" spans="1:5" ht="51">
      <c r="A77" s="277">
        <f>IF((SUM('Разделы 2, 3, 5'!L34:L34)=0),"","Неверно!")</f>
      </c>
      <c r="B77" s="276">
        <v>63644</v>
      </c>
      <c r="C77" s="275" t="s">
        <v>1398</v>
      </c>
      <c r="D77" s="275" t="s">
        <v>1175</v>
      </c>
      <c r="E77" s="279"/>
    </row>
    <row r="78" spans="1:5" ht="51">
      <c r="A78" s="277">
        <f>IF((SUM('Разделы 2, 3, 5'!K34:K34)=0),"","Неверно!")</f>
      </c>
      <c r="B78" s="276">
        <v>63644</v>
      </c>
      <c r="C78" s="275" t="s">
        <v>1399</v>
      </c>
      <c r="D78" s="275" t="s">
        <v>1175</v>
      </c>
      <c r="E78" s="279"/>
    </row>
    <row r="79" spans="1:5" ht="51">
      <c r="A79" s="277">
        <f>IF((SUM('Раздел 4'!G18:G18)=0),"","Неверно!")</f>
      </c>
      <c r="B79" s="276">
        <v>63645</v>
      </c>
      <c r="C79" s="275" t="s">
        <v>1400</v>
      </c>
      <c r="D79" s="275" t="s">
        <v>1175</v>
      </c>
      <c r="E79" s="279"/>
    </row>
    <row r="80" spans="1:5" ht="51">
      <c r="A80" s="277">
        <f>IF((SUM('Раздел 4'!F60:F60)=0),"","Неверно!")</f>
      </c>
      <c r="B80" s="276">
        <v>63654</v>
      </c>
      <c r="C80" s="275" t="s">
        <v>1401</v>
      </c>
      <c r="D80" s="275" t="s">
        <v>1175</v>
      </c>
      <c r="E80" s="279"/>
    </row>
    <row r="81" spans="1:5" ht="51">
      <c r="A81" s="277">
        <f>IF((SUM('Раздел 4'!G60:G60)=0),"","Неверно!")</f>
      </c>
      <c r="B81" s="276">
        <v>63654</v>
      </c>
      <c r="C81" s="275" t="s">
        <v>1402</v>
      </c>
      <c r="D81" s="275" t="s">
        <v>1175</v>
      </c>
      <c r="E81" s="279"/>
    </row>
    <row r="82" spans="1:5" ht="51">
      <c r="A82" s="277">
        <f>IF((SUM('Раздел 4'!D60:D60)=0),"","Неверно!")</f>
      </c>
      <c r="B82" s="276">
        <v>63654</v>
      </c>
      <c r="C82" s="275" t="s">
        <v>1403</v>
      </c>
      <c r="D82" s="275" t="s">
        <v>1175</v>
      </c>
      <c r="E82" s="279"/>
    </row>
    <row r="83" spans="1:5" ht="51">
      <c r="A83" s="277">
        <f>IF((SUM('Раздел 4'!E60:E60)=0),"","Неверно!")</f>
      </c>
      <c r="B83" s="276">
        <v>63654</v>
      </c>
      <c r="C83" s="275" t="s">
        <v>1404</v>
      </c>
      <c r="D83" s="275" t="s">
        <v>1175</v>
      </c>
      <c r="E83" s="279"/>
    </row>
    <row r="84" spans="1:5" ht="51">
      <c r="A84" s="277">
        <f>IF((SUM('Разделы 9, 10, 11, 12'!J30:J30)=0),"","Неверно!")</f>
      </c>
      <c r="B84" s="276">
        <v>63656</v>
      </c>
      <c r="C84" s="275" t="s">
        <v>1405</v>
      </c>
      <c r="D84" s="275" t="s">
        <v>1175</v>
      </c>
      <c r="E84" s="279"/>
    </row>
    <row r="85" spans="1:5" ht="114">
      <c r="A85" s="277" t="str">
        <f>IF((SUM('Раздел 1'!Q48:Q48)+SUM('Разделы 2, 3, 5'!E26:E26)-SUM('Разделы 2, 3, 5'!E29:E29)=SUM('Разделы 2, 3, 5'!K9:K9)),"","Неверно!")</f>
        <v>Неверно!</v>
      </c>
      <c r="B85" s="276">
        <v>67256</v>
      </c>
      <c r="C85" s="275" t="s">
        <v>1406</v>
      </c>
      <c r="D85" s="275" t="s">
        <v>322</v>
      </c>
      <c r="E85" s="279" t="s">
        <v>317</v>
      </c>
    </row>
    <row r="86" spans="1:5" ht="38.25">
      <c r="A86" s="277">
        <f>IF((SUM('Разделы 6, 7, 8'!C21:E21)&lt;=SUM('Раздел 1'!M44:M44)),"","Неверно!")</f>
      </c>
      <c r="B86" s="276">
        <v>67258</v>
      </c>
      <c r="C86" s="275" t="s">
        <v>1407</v>
      </c>
      <c r="D86" s="275" t="s">
        <v>323</v>
      </c>
      <c r="E86" s="279"/>
    </row>
    <row r="87" spans="1:5" ht="51">
      <c r="A87" s="277">
        <f>IF((SUM('Раздел 1'!F49:G49)=SUM('Раздел 1'!M49:M49)+SUM('Раздел 1'!O49:O49)),"","Неверно!")</f>
      </c>
      <c r="B87" s="276">
        <v>67299</v>
      </c>
      <c r="C87" s="275" t="s">
        <v>1183</v>
      </c>
      <c r="D87" s="275" t="s">
        <v>324</v>
      </c>
      <c r="E87" s="279"/>
    </row>
    <row r="88" spans="1:5" ht="51">
      <c r="A88" s="277">
        <f>IF((SUM('Раздел 1'!F52:G52)=SUM('Раздел 1'!M52:M52)+SUM('Раздел 1'!O52:O52)),"","Неверно!")</f>
      </c>
      <c r="B88" s="276">
        <v>67299</v>
      </c>
      <c r="C88" s="275" t="s">
        <v>652</v>
      </c>
      <c r="D88" s="275" t="s">
        <v>324</v>
      </c>
      <c r="E88" s="279"/>
    </row>
    <row r="89" spans="1:5" ht="51">
      <c r="A89" s="277">
        <f>IF((SUM('Раздел 1'!F51:G51)=SUM('Раздел 1'!M51:M51)+SUM('Раздел 1'!O51:O51)),"","Неверно!")</f>
      </c>
      <c r="B89" s="276">
        <v>67299</v>
      </c>
      <c r="C89" s="275" t="s">
        <v>303</v>
      </c>
      <c r="D89" s="275" t="s">
        <v>324</v>
      </c>
      <c r="E89" s="279"/>
    </row>
    <row r="90" spans="1:5" ht="51">
      <c r="A90" s="277">
        <f>IF((SUM('Раздел 1'!F48:G48)=SUM('Раздел 1'!M48:M48)+SUM('Раздел 1'!O48:O48)),"","Неверно!")</f>
      </c>
      <c r="B90" s="276">
        <v>67299</v>
      </c>
      <c r="C90" s="275" t="s">
        <v>302</v>
      </c>
      <c r="D90" s="275" t="s">
        <v>324</v>
      </c>
      <c r="E90" s="279"/>
    </row>
    <row r="91" spans="1:5" ht="51">
      <c r="A91" s="277">
        <f>IF((SUM('Раздел 1'!F50:G50)=SUM('Раздел 1'!M50:M50)+SUM('Раздел 1'!O50:O50)),"","Неверно!")</f>
      </c>
      <c r="B91" s="276">
        <v>67299</v>
      </c>
      <c r="C91" s="275" t="s">
        <v>314</v>
      </c>
      <c r="D91" s="275" t="s">
        <v>324</v>
      </c>
      <c r="E91" s="279"/>
    </row>
    <row r="92" spans="1:5" ht="38.25">
      <c r="A92" s="277">
        <f>IF((SUM('Разделы 2, 3, 5'!E42:E42)&lt;=SUM('Раздел 1'!W44:W44)),"","Неверно!")</f>
      </c>
      <c r="B92" s="276">
        <v>67322</v>
      </c>
      <c r="C92" s="275" t="s">
        <v>1408</v>
      </c>
      <c r="D92" s="275" t="s">
        <v>325</v>
      </c>
      <c r="E92" s="279"/>
    </row>
    <row r="93" spans="1:5" ht="38.25">
      <c r="A93" s="277">
        <f>IF((SUM('Разделы 2, 3, 5'!F42:F42)&lt;=SUM('Раздел 1'!W44:W44)),"","Неверно!")</f>
      </c>
      <c r="B93" s="276">
        <v>67322</v>
      </c>
      <c r="C93" s="275" t="s">
        <v>619</v>
      </c>
      <c r="D93" s="275" t="s">
        <v>325</v>
      </c>
      <c r="E93" s="279"/>
    </row>
    <row r="94" spans="1:5" ht="51">
      <c r="A94" s="277">
        <f>IF((SUM('Раздел 1'!F48:G48)=SUM('Раздел 1'!M48:M48)+SUM('Раздел 1'!O48:O48)),"","Неверно!")</f>
      </c>
      <c r="B94" s="276">
        <v>73300</v>
      </c>
      <c r="C94" s="275" t="s">
        <v>302</v>
      </c>
      <c r="D94" s="275" t="s">
        <v>30</v>
      </c>
      <c r="E94" s="279"/>
    </row>
    <row r="95" spans="1:5" ht="51">
      <c r="A95" s="277">
        <f>IF((SUM('Раздел 1'!F51:G51)=SUM('Раздел 1'!M51:M51)+SUM('Раздел 1'!O51:O51)),"","Неверно!")</f>
      </c>
      <c r="B95" s="276">
        <v>73300</v>
      </c>
      <c r="C95" s="275" t="s">
        <v>303</v>
      </c>
      <c r="D95" s="275" t="s">
        <v>30</v>
      </c>
      <c r="E95" s="279"/>
    </row>
    <row r="96" spans="1:5" ht="51">
      <c r="A96" s="277">
        <f>IF((SUM('Раздел 1'!F50:G50)=SUM('Раздел 1'!M50:M50)+SUM('Раздел 1'!O50:O50)),"","Неверно!")</f>
      </c>
      <c r="B96" s="276">
        <v>73300</v>
      </c>
      <c r="C96" s="275" t="s">
        <v>314</v>
      </c>
      <c r="D96" s="275" t="s">
        <v>30</v>
      </c>
      <c r="E96" s="279"/>
    </row>
    <row r="97" spans="1:5" ht="51">
      <c r="A97" s="277">
        <f>IF((SUM('Раздел 1'!F49:G49)=SUM('Раздел 1'!M49:M49)+SUM('Раздел 1'!O49:O49)),"","Неверно!")</f>
      </c>
      <c r="B97" s="276">
        <v>73300</v>
      </c>
      <c r="C97" s="275" t="s">
        <v>1183</v>
      </c>
      <c r="D97" s="275" t="s">
        <v>30</v>
      </c>
      <c r="E97" s="279"/>
    </row>
    <row r="98" spans="1:5" ht="51">
      <c r="A98" s="277">
        <f>IF((SUM('Раздел 1'!F52:G52)=SUM('Раздел 1'!M52:M52)+SUM('Раздел 1'!O52:O52)),"","Неверно!")</f>
      </c>
      <c r="B98" s="276">
        <v>73300</v>
      </c>
      <c r="C98" s="275" t="s">
        <v>652</v>
      </c>
      <c r="D98" s="275" t="s">
        <v>30</v>
      </c>
      <c r="E98" s="279"/>
    </row>
  </sheetData>
  <sheetProtection password="EC45" sheet="1"/>
  <conditionalFormatting sqref="E2:E98">
    <cfRule type="cellIs" priority="1" dxfId="0" operator="lessThan" stopIfTrue="1">
      <formula>0</formula>
    </cfRule>
  </conditionalFormatting>
  <printOptions/>
  <pageMargins left="0.75" right="0.75" top="1" bottom="1" header="0.5" footer="0.5"/>
  <pageSetup fitToHeight="10" fitToWidth="1" horizontalDpi="600" verticalDpi="600" orientation="portrait" paperSize="9" scale="66" r:id="rId1"/>
</worksheet>
</file>

<file path=xl/worksheets/sheet9.xml><?xml version="1.0" encoding="utf-8"?>
<worksheet xmlns="http://schemas.openxmlformats.org/spreadsheetml/2006/main" xmlns:r="http://schemas.openxmlformats.org/officeDocument/2006/relationships">
  <sheetPr codeName="Sheet4">
    <tabColor indexed="22"/>
  </sheetPr>
  <dimension ref="A1:E85"/>
  <sheetViews>
    <sheetView showGridLines="0" zoomScalePageLayoutView="0" workbookViewId="0" topLeftCell="A1">
      <selection activeCell="A1" sqref="A1"/>
    </sheetView>
  </sheetViews>
  <sheetFormatPr defaultColWidth="9.140625" defaultRowHeight="12.75"/>
  <cols>
    <col min="1" max="1" width="64.140625" style="13" customWidth="1"/>
    <col min="2" max="2" width="6.00390625" style="57" bestFit="1" customWidth="1"/>
    <col min="3" max="3" width="2.8515625" style="1" customWidth="1"/>
    <col min="4" max="4" width="41.7109375" style="1" bestFit="1" customWidth="1"/>
    <col min="5" max="5" width="5.57421875" style="1" bestFit="1" customWidth="1"/>
    <col min="6" max="16384" width="9.140625" style="1" customWidth="1"/>
  </cols>
  <sheetData>
    <row r="1" spans="1:5" ht="15.75">
      <c r="A1" s="265" t="s">
        <v>328</v>
      </c>
      <c r="B1" s="253" t="s">
        <v>955</v>
      </c>
      <c r="D1" s="266" t="s">
        <v>956</v>
      </c>
      <c r="E1" s="267" t="s">
        <v>955</v>
      </c>
    </row>
    <row r="2" spans="1:5" ht="15.75">
      <c r="A2" s="268" t="s">
        <v>329</v>
      </c>
      <c r="B2" s="254">
        <v>1</v>
      </c>
      <c r="D2" s="269">
        <v>6</v>
      </c>
      <c r="E2" s="270" t="s">
        <v>957</v>
      </c>
    </row>
    <row r="3" spans="1:5" ht="16.5" thickBot="1">
      <c r="A3" s="268" t="s">
        <v>1691</v>
      </c>
      <c r="B3" s="254">
        <v>3</v>
      </c>
      <c r="D3" s="271">
        <v>12</v>
      </c>
      <c r="E3" s="272" t="s">
        <v>958</v>
      </c>
    </row>
    <row r="4" spans="1:2" ht="15.75">
      <c r="A4" s="268" t="s">
        <v>330</v>
      </c>
      <c r="B4" s="254">
        <v>15</v>
      </c>
    </row>
    <row r="5" spans="1:2" ht="15.75">
      <c r="A5" s="268" t="s">
        <v>331</v>
      </c>
      <c r="B5" s="254">
        <v>21</v>
      </c>
    </row>
    <row r="6" spans="1:2" ht="15.75">
      <c r="A6" s="268" t="s">
        <v>332</v>
      </c>
      <c r="B6" s="254">
        <v>31</v>
      </c>
    </row>
    <row r="7" spans="1:2" ht="15.75">
      <c r="A7" s="268" t="s">
        <v>333</v>
      </c>
      <c r="B7" s="254">
        <v>37</v>
      </c>
    </row>
    <row r="8" spans="1:2" ht="15.75">
      <c r="A8" s="268" t="s">
        <v>334</v>
      </c>
      <c r="B8" s="254">
        <v>57</v>
      </c>
    </row>
    <row r="9" spans="1:2" ht="15.75">
      <c r="A9" s="268" t="s">
        <v>335</v>
      </c>
      <c r="B9" s="254">
        <v>47</v>
      </c>
    </row>
    <row r="10" spans="1:2" ht="15.75">
      <c r="A10" s="268" t="s">
        <v>1692</v>
      </c>
      <c r="B10" s="254">
        <v>43</v>
      </c>
    </row>
    <row r="11" spans="1:2" ht="15.75">
      <c r="A11" s="268" t="s">
        <v>1693</v>
      </c>
      <c r="B11" s="254">
        <v>55</v>
      </c>
    </row>
    <row r="12" spans="1:2" ht="15.75">
      <c r="A12" s="268" t="s">
        <v>336</v>
      </c>
      <c r="B12" s="254">
        <v>63</v>
      </c>
    </row>
    <row r="13" spans="1:2" ht="15.75">
      <c r="A13" s="268" t="s">
        <v>337</v>
      </c>
      <c r="B13" s="254">
        <v>85</v>
      </c>
    </row>
    <row r="14" spans="1:2" ht="15.75">
      <c r="A14" s="268" t="s">
        <v>338</v>
      </c>
      <c r="B14" s="254">
        <v>87</v>
      </c>
    </row>
    <row r="15" spans="1:2" ht="15.75">
      <c r="A15" s="268" t="s">
        <v>339</v>
      </c>
      <c r="B15" s="254">
        <v>141</v>
      </c>
    </row>
    <row r="16" spans="1:2" ht="15.75">
      <c r="A16" s="268" t="s">
        <v>340</v>
      </c>
      <c r="B16" s="254">
        <v>147</v>
      </c>
    </row>
    <row r="17" spans="1:2" ht="15.75">
      <c r="A17" s="268" t="s">
        <v>341</v>
      </c>
      <c r="B17" s="254">
        <v>127</v>
      </c>
    </row>
    <row r="18" spans="1:2" ht="15" customHeight="1">
      <c r="A18" s="268" t="s">
        <v>1437</v>
      </c>
      <c r="B18" s="254">
        <v>133</v>
      </c>
    </row>
    <row r="19" spans="1:2" ht="15.75">
      <c r="A19" s="268" t="s">
        <v>1694</v>
      </c>
      <c r="B19" s="254">
        <v>153</v>
      </c>
    </row>
    <row r="20" spans="1:2" ht="15.75">
      <c r="A20" s="268" t="s">
        <v>1438</v>
      </c>
      <c r="B20" s="254">
        <v>159</v>
      </c>
    </row>
    <row r="21" spans="1:2" ht="15.75">
      <c r="A21" s="268" t="s">
        <v>1695</v>
      </c>
      <c r="B21" s="254">
        <v>171</v>
      </c>
    </row>
    <row r="22" spans="1:2" ht="15.75">
      <c r="A22" s="268" t="s">
        <v>1696</v>
      </c>
      <c r="B22" s="254">
        <v>165</v>
      </c>
    </row>
    <row r="23" spans="1:2" ht="15.75">
      <c r="A23" s="268" t="s">
        <v>1697</v>
      </c>
      <c r="B23" s="254">
        <v>7</v>
      </c>
    </row>
    <row r="24" spans="1:2" ht="15.75">
      <c r="A24" s="268" t="s">
        <v>1698</v>
      </c>
      <c r="B24" s="254">
        <v>9</v>
      </c>
    </row>
    <row r="25" spans="1:2" ht="15.75">
      <c r="A25" s="268" t="s">
        <v>1699</v>
      </c>
      <c r="B25" s="254">
        <v>13</v>
      </c>
    </row>
    <row r="26" spans="1:2" ht="15.75">
      <c r="A26" s="268" t="s">
        <v>1700</v>
      </c>
      <c r="B26" s="254">
        <v>17</v>
      </c>
    </row>
    <row r="27" spans="1:2" ht="15.75">
      <c r="A27" s="268" t="s">
        <v>1701</v>
      </c>
      <c r="B27" s="254">
        <v>19</v>
      </c>
    </row>
    <row r="28" spans="1:2" ht="15.75">
      <c r="A28" s="268" t="s">
        <v>1702</v>
      </c>
      <c r="B28" s="254">
        <v>23</v>
      </c>
    </row>
    <row r="29" spans="1:2" ht="15.75">
      <c r="A29" s="268" t="s">
        <v>568</v>
      </c>
      <c r="B29" s="254">
        <v>27</v>
      </c>
    </row>
    <row r="30" spans="1:2" ht="15.75">
      <c r="A30" s="268" t="s">
        <v>569</v>
      </c>
      <c r="B30" s="254">
        <v>25</v>
      </c>
    </row>
    <row r="31" spans="1:2" ht="15.75">
      <c r="A31" s="268" t="s">
        <v>570</v>
      </c>
      <c r="B31" s="254">
        <v>29</v>
      </c>
    </row>
    <row r="32" spans="1:2" ht="15.75">
      <c r="A32" s="268" t="s">
        <v>571</v>
      </c>
      <c r="B32" s="254">
        <v>35</v>
      </c>
    </row>
    <row r="33" spans="1:2" ht="15.75">
      <c r="A33" s="268" t="s">
        <v>572</v>
      </c>
      <c r="B33" s="254">
        <v>39</v>
      </c>
    </row>
    <row r="34" spans="1:2" ht="15.75">
      <c r="A34" s="268" t="s">
        <v>573</v>
      </c>
      <c r="B34" s="254">
        <v>49</v>
      </c>
    </row>
    <row r="35" spans="1:2" ht="15.75">
      <c r="A35" s="268" t="s">
        <v>574</v>
      </c>
      <c r="B35" s="254">
        <v>45</v>
      </c>
    </row>
    <row r="36" spans="1:2" ht="15.75">
      <c r="A36" s="268" t="s">
        <v>575</v>
      </c>
      <c r="B36" s="254">
        <v>59</v>
      </c>
    </row>
    <row r="37" spans="1:2" ht="15.75">
      <c r="A37" s="268" t="s">
        <v>576</v>
      </c>
      <c r="B37" s="254">
        <v>61</v>
      </c>
    </row>
    <row r="38" spans="1:2" ht="15.75">
      <c r="A38" s="268" t="s">
        <v>577</v>
      </c>
      <c r="B38" s="254">
        <v>65</v>
      </c>
    </row>
    <row r="39" spans="1:2" ht="15.75">
      <c r="A39" s="268" t="s">
        <v>578</v>
      </c>
      <c r="B39" s="254">
        <v>75</v>
      </c>
    </row>
    <row r="40" spans="1:2" ht="15.75">
      <c r="A40" s="268" t="s">
        <v>579</v>
      </c>
      <c r="B40" s="254">
        <v>77</v>
      </c>
    </row>
    <row r="41" spans="1:2" ht="15.75">
      <c r="A41" s="268" t="s">
        <v>580</v>
      </c>
      <c r="B41" s="254">
        <v>79</v>
      </c>
    </row>
    <row r="42" spans="1:2" ht="15.75">
      <c r="A42" s="268" t="s">
        <v>581</v>
      </c>
      <c r="B42" s="254">
        <v>81</v>
      </c>
    </row>
    <row r="43" spans="1:2" ht="15.75">
      <c r="A43" s="268" t="s">
        <v>582</v>
      </c>
      <c r="B43" s="254">
        <v>83</v>
      </c>
    </row>
    <row r="44" spans="1:2" ht="15.75">
      <c r="A44" s="268" t="s">
        <v>583</v>
      </c>
      <c r="B44" s="254">
        <v>91</v>
      </c>
    </row>
    <row r="45" spans="1:2" ht="15.75">
      <c r="A45" s="268" t="s">
        <v>584</v>
      </c>
      <c r="B45" s="254">
        <v>93</v>
      </c>
    </row>
    <row r="46" spans="1:2" ht="15.75">
      <c r="A46" s="268" t="s">
        <v>585</v>
      </c>
      <c r="B46" s="254">
        <v>95</v>
      </c>
    </row>
    <row r="47" spans="1:2" ht="15.75">
      <c r="A47" s="268" t="s">
        <v>586</v>
      </c>
      <c r="B47" s="254">
        <v>97</v>
      </c>
    </row>
    <row r="48" spans="1:2" ht="15.75">
      <c r="A48" s="268" t="s">
        <v>587</v>
      </c>
      <c r="B48" s="254">
        <v>99</v>
      </c>
    </row>
    <row r="49" spans="1:2" ht="15.75">
      <c r="A49" s="268" t="s">
        <v>588</v>
      </c>
      <c r="B49" s="254">
        <v>101</v>
      </c>
    </row>
    <row r="50" spans="1:2" ht="15.75">
      <c r="A50" s="268" t="s">
        <v>589</v>
      </c>
      <c r="B50" s="254">
        <v>103</v>
      </c>
    </row>
    <row r="51" spans="1:2" ht="15.75">
      <c r="A51" s="268" t="s">
        <v>590</v>
      </c>
      <c r="B51" s="254">
        <v>105</v>
      </c>
    </row>
    <row r="52" spans="1:2" ht="15.75">
      <c r="A52" s="268" t="s">
        <v>591</v>
      </c>
      <c r="B52" s="254">
        <v>107</v>
      </c>
    </row>
    <row r="53" spans="1:2" ht="15.75">
      <c r="A53" s="268" t="s">
        <v>592</v>
      </c>
      <c r="B53" s="254">
        <v>115</v>
      </c>
    </row>
    <row r="54" spans="1:2" ht="15.75">
      <c r="A54" s="268" t="s">
        <v>593</v>
      </c>
      <c r="B54" s="254">
        <v>117</v>
      </c>
    </row>
    <row r="55" spans="1:2" ht="15.75">
      <c r="A55" s="268" t="s">
        <v>594</v>
      </c>
      <c r="B55" s="254">
        <v>119</v>
      </c>
    </row>
    <row r="56" spans="1:2" ht="15.75">
      <c r="A56" s="268" t="s">
        <v>595</v>
      </c>
      <c r="B56" s="254">
        <v>121</v>
      </c>
    </row>
    <row r="57" spans="1:2" ht="15.75">
      <c r="A57" s="268" t="s">
        <v>596</v>
      </c>
      <c r="B57" s="254">
        <v>125</v>
      </c>
    </row>
    <row r="58" spans="1:2" ht="15.75">
      <c r="A58" s="268" t="s">
        <v>597</v>
      </c>
      <c r="B58" s="254">
        <v>129</v>
      </c>
    </row>
    <row r="59" spans="1:2" ht="15.75">
      <c r="A59" s="268" t="s">
        <v>598</v>
      </c>
      <c r="B59" s="254">
        <v>131</v>
      </c>
    </row>
    <row r="60" spans="1:2" ht="15.75">
      <c r="A60" s="268" t="s">
        <v>599</v>
      </c>
      <c r="B60" s="254">
        <v>135</v>
      </c>
    </row>
    <row r="61" spans="1:2" ht="15.75">
      <c r="A61" s="268" t="s">
        <v>600</v>
      </c>
      <c r="B61" s="254">
        <v>139</v>
      </c>
    </row>
    <row r="62" spans="1:2" ht="15.75">
      <c r="A62" s="268" t="s">
        <v>601</v>
      </c>
      <c r="B62" s="254">
        <v>143</v>
      </c>
    </row>
    <row r="63" spans="1:2" ht="15.75">
      <c r="A63" s="268" t="s">
        <v>602</v>
      </c>
      <c r="B63" s="254">
        <v>145</v>
      </c>
    </row>
    <row r="64" spans="1:2" ht="15.75">
      <c r="A64" s="268" t="s">
        <v>603</v>
      </c>
      <c r="B64" s="254">
        <v>149</v>
      </c>
    </row>
    <row r="65" spans="1:2" ht="15.75">
      <c r="A65" s="268" t="s">
        <v>604</v>
      </c>
      <c r="B65" s="254">
        <v>151</v>
      </c>
    </row>
    <row r="66" spans="1:2" ht="15.75">
      <c r="A66" s="268" t="s">
        <v>605</v>
      </c>
      <c r="B66" s="254">
        <v>155</v>
      </c>
    </row>
    <row r="67" spans="1:2" ht="15.75">
      <c r="A67" s="268" t="s">
        <v>606</v>
      </c>
      <c r="B67" s="254">
        <v>163</v>
      </c>
    </row>
    <row r="68" spans="1:2" ht="15.75">
      <c r="A68" s="268" t="s">
        <v>607</v>
      </c>
      <c r="B68" s="254">
        <v>177</v>
      </c>
    </row>
    <row r="69" spans="1:2" ht="15.75">
      <c r="A69" s="268" t="s">
        <v>608</v>
      </c>
      <c r="B69" s="254">
        <v>89</v>
      </c>
    </row>
    <row r="70" spans="1:2" ht="15.75">
      <c r="A70" s="268" t="s">
        <v>609</v>
      </c>
      <c r="B70" s="254">
        <v>123</v>
      </c>
    </row>
    <row r="71" spans="1:2" ht="15.75">
      <c r="A71" s="268" t="s">
        <v>1442</v>
      </c>
      <c r="B71" s="254">
        <v>5</v>
      </c>
    </row>
    <row r="72" spans="1:2" ht="15.75">
      <c r="A72" s="268" t="s">
        <v>1443</v>
      </c>
      <c r="B72" s="254">
        <v>67</v>
      </c>
    </row>
    <row r="73" spans="1:2" ht="15.75">
      <c r="A73" s="268" t="s">
        <v>1444</v>
      </c>
      <c r="B73" s="254">
        <v>69</v>
      </c>
    </row>
    <row r="74" spans="1:2" ht="15.75">
      <c r="A74" s="268" t="s">
        <v>1445</v>
      </c>
      <c r="B74" s="254">
        <v>113</v>
      </c>
    </row>
    <row r="75" spans="1:2" ht="15.75">
      <c r="A75" s="268" t="s">
        <v>1446</v>
      </c>
      <c r="B75" s="254">
        <v>137</v>
      </c>
    </row>
    <row r="76" spans="1:2" ht="15.75">
      <c r="A76" s="268" t="s">
        <v>1447</v>
      </c>
      <c r="B76" s="254">
        <v>157</v>
      </c>
    </row>
    <row r="77" spans="1:2" ht="15.75">
      <c r="A77" s="268" t="s">
        <v>1439</v>
      </c>
      <c r="B77" s="254">
        <v>51</v>
      </c>
    </row>
    <row r="78" spans="1:2" ht="15.75">
      <c r="A78" s="268" t="s">
        <v>1441</v>
      </c>
      <c r="B78" s="254">
        <v>167</v>
      </c>
    </row>
    <row r="79" spans="1:2" ht="15.75">
      <c r="A79" s="268" t="s">
        <v>1440</v>
      </c>
      <c r="B79" s="254">
        <v>109</v>
      </c>
    </row>
    <row r="80" spans="1:2" ht="15.75">
      <c r="A80" s="268" t="s">
        <v>1448</v>
      </c>
      <c r="B80" s="254">
        <v>33</v>
      </c>
    </row>
    <row r="81" spans="1:2" ht="15.75">
      <c r="A81" s="268" t="s">
        <v>1449</v>
      </c>
      <c r="B81" s="254">
        <v>11</v>
      </c>
    </row>
    <row r="82" spans="1:2" ht="15.75">
      <c r="A82" s="268" t="s">
        <v>1450</v>
      </c>
      <c r="B82" s="254">
        <v>161</v>
      </c>
    </row>
    <row r="83" spans="1:2" ht="15.75">
      <c r="A83" s="268" t="s">
        <v>1451</v>
      </c>
      <c r="B83" s="254">
        <v>173</v>
      </c>
    </row>
    <row r="84" spans="1:2" ht="15.75">
      <c r="A84" s="268" t="s">
        <v>1452</v>
      </c>
      <c r="B84" s="254">
        <v>175</v>
      </c>
    </row>
    <row r="85" spans="1:2" ht="32.25" thickBot="1">
      <c r="A85" s="255" t="s">
        <v>1617</v>
      </c>
      <c r="B85" s="256">
        <v>999</v>
      </c>
    </row>
  </sheetData>
  <sheetProtection password="EC45"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2012-01-13T05:47:30Z</cp:lastPrinted>
  <dcterms:created xsi:type="dcterms:W3CDTF">2004-03-24T19:37:04Z</dcterms:created>
  <dcterms:modified xsi:type="dcterms:W3CDTF">2012-10-03T05:18:10Z</dcterms:modified>
  <cp:category/>
  <cp:version/>
  <cp:contentType/>
  <cp:contentStatus/>
</cp:coreProperties>
</file>