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65506" windowWidth="11085" windowHeight="7995" tabRatio="818" activeTab="4"/>
  </bookViews>
  <sheets>
    <sheet name="Титул ф.01(s03)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4" hidden="1">'ФЛК (информационный)'!$A$1:$A$5</definedName>
    <definedName name="_xlnm._FilterDatabase" localSheetId="3" hidden="1">'ФЛК (обязательный)'!$A$1:$A$83</definedName>
    <definedName name="_xlnm.Print_Titles" localSheetId="1">'Раздел 1'!$5:$6</definedName>
    <definedName name="Коды_отчетных_периодов" localSheetId="0">'Списки'!$D$2:$E$5</definedName>
    <definedName name="Коды_отчетных_периодов">'Списки'!$D$2:$E$5</definedName>
    <definedName name="Коды_судов" localSheetId="0">'Списки'!$A$2:$B$91</definedName>
    <definedName name="Коды_судов">'Списки'!$A$2:$B$91</definedName>
    <definedName name="Наим_отчет_периода" localSheetId="0">'Списки'!$D$2:$D$5</definedName>
    <definedName name="Наим_отчет_периода">'Списки'!$D$2:$D$5</definedName>
    <definedName name="Наим_УСД" localSheetId="0">'Списки'!$A$2:$A$91</definedName>
    <definedName name="Наим_УСД">'Списки'!$A$2:$A$91</definedName>
    <definedName name="_xlnm.Print_Area" localSheetId="1">'Раздел 1'!$A$1:$G$209</definedName>
    <definedName name="_xlnm.Print_Area" localSheetId="0">'Титул ф.01(s03)'!$A$1:$N$30</definedName>
  </definedNames>
  <calcPr fullCalcOnLoad="1"/>
</workbook>
</file>

<file path=xl/comments2.xml><?xml version="1.0" encoding="utf-8"?>
<comments xmlns="http://schemas.openxmlformats.org/spreadsheetml/2006/main">
  <authors>
    <author>КВИ</author>
  </authors>
  <commentList>
    <comment ref="E176" authorId="0">
      <text>
        <r>
          <rPr>
            <b/>
            <sz val="9"/>
            <rFont val="Tahoma"/>
            <family val="2"/>
          </rPr>
          <t>КВИ:</t>
        </r>
        <r>
          <rPr>
            <sz val="9"/>
            <rFont val="Tahoma"/>
            <family val="2"/>
          </rPr>
          <t xml:space="preserve">
заполняют  облсуды, ОВС – т.е. f6r,f6g и f6ss,f6vv  (на районные/ гарнизонные и сами на себя при продлении).</t>
        </r>
      </text>
    </comment>
  </commentList>
</comments>
</file>

<file path=xl/sharedStrings.xml><?xml version="1.0" encoding="utf-8"?>
<sst xmlns="http://schemas.openxmlformats.org/spreadsheetml/2006/main" count="905" uniqueCount="814">
  <si>
    <t>в том числе с прекращением дела по реабилитирующим основаниям (по делам районных или гарнизонных судов и мировых судей)</t>
  </si>
  <si>
    <r>
      <t xml:space="preserve">Кассационная инстанция
</t>
    </r>
    <r>
      <rPr>
        <b/>
        <sz val="11"/>
        <rFont val="Times New Roman"/>
        <family val="1"/>
      </rPr>
      <t>(заполняют областные и равные им суды, ОВС, ВС РФ)</t>
    </r>
  </si>
  <si>
    <t>Рассмотрено уголовных дел судом кассационной инстанции по жалобам и представлениям</t>
  </si>
  <si>
    <t xml:space="preserve">Рассмотрено дел (по числу лиц) судом кассационной инстанции по жалобам и представлениям  </t>
  </si>
  <si>
    <t xml:space="preserve">из них удовлетворено </t>
  </si>
  <si>
    <t>Отменено решений, вынесенных по  I инстанции    
(по делам районных или гарнизонных судов и мировых судей)</t>
  </si>
  <si>
    <t>Изменено решений, вынесенных по I инстанции    
(по делам районных или гарнизонных судов и мировых судей)</t>
  </si>
  <si>
    <t>о взыскании налогов и сборов с физических лиц</t>
  </si>
  <si>
    <t>за правонарушения, связанные с избирательными правами (ст. 5.1, 5.3-5.25, 5.45-5.52, 5.56, 5.58 КоАП РФ)</t>
  </si>
  <si>
    <t>за правонарушения в области дорожного движения  (гл. 12 КоАП РФ)</t>
  </si>
  <si>
    <t>за правонарушения в области финансов, налогов и сборов,  страхования, рынка ценных бумаг (гл. 15 КоАП РФ)</t>
  </si>
  <si>
    <t>Материалы</t>
  </si>
  <si>
    <t>Рассмотрено материалов в порядке уголовного судопроизводства</t>
  </si>
  <si>
    <t>Рассмотрено материалов в порядке административного судопроизводства</t>
  </si>
  <si>
    <t>Замена меры пресечения на залог при пересмотре судебных постановлений по ходатайствам об избрании меры пресечения в виде заключения  под стражу и продлении срока содержания под стражей  (об удовлетворении и об отказе в удовлетворении)</t>
  </si>
  <si>
    <t>222-226.1</t>
  </si>
  <si>
    <t xml:space="preserve">Рассмотрено дел с удовлетворением жалоб и представлений </t>
  </si>
  <si>
    <t xml:space="preserve">Рассмотрено дел (по числу лиц) с удовлетворением жалоб и представлений   </t>
  </si>
  <si>
    <t>Рассмотрено с вынесением решения о присуждении компенсации за нарушение права на судопроизводство в разумный срок</t>
  </si>
  <si>
    <t>Окончено дел в первой инстанции</t>
  </si>
  <si>
    <t>Отменены обвинительные приговоры по числу лиц 
(по делам районных (гарнизонных) судов)</t>
  </si>
  <si>
    <t>в том числе  по реабилитирующим основаниям 
(по делам районных (гарнизонных) судов)</t>
  </si>
  <si>
    <t>Изменены обвинительные приговоры по числу лиц  
(по делам районных (гарнизонных) судов)</t>
  </si>
  <si>
    <t>Отменены оправдательные приговоры по числу лиц  
(по делам районных (гарнизонных) судов)</t>
  </si>
  <si>
    <t>Отменены постановления о возвращении дела прокурору 
(по делам районных (гарнизонных) судов)</t>
  </si>
  <si>
    <t>Отменены Верховным Судом РФ обвинительные приговоры по числу лиц 
(по делам областных и равных им судов, ОВС)</t>
  </si>
  <si>
    <r>
      <t xml:space="preserve">Суд присяжных </t>
    </r>
    <r>
      <rPr>
        <b/>
        <sz val="10"/>
        <rFont val="Bernard MT Condensed"/>
        <family val="1"/>
      </rPr>
      <t xml:space="preserve">
</t>
    </r>
    <r>
      <rPr>
        <sz val="10"/>
        <rFont val="Bernard MT Condensed"/>
        <family val="1"/>
      </rPr>
      <t xml:space="preserve">(представляет только Верховный Суд РФ по делам областных и равных им судов, ОВС) </t>
    </r>
  </si>
  <si>
    <t xml:space="preserve">в том числе  по реабилитирующим основаниям 
(по делам областных и равных им судов, ОВС) </t>
  </si>
  <si>
    <t xml:space="preserve">Изменены Верховным Судом РФ обвинительные приговоры  по числу лиц  
(по делам областных и равных им судов, ОВС) </t>
  </si>
  <si>
    <t>Остаток нерассмотренных дел:</t>
  </si>
  <si>
    <t>в том числе приоста-новленные</t>
  </si>
  <si>
    <t>в том числе неприоста-новленные находятся 
в производстве судов</t>
  </si>
  <si>
    <t>Вынесено постановлений о рассмотрении дела в закрытом судебном заседании (п.5 ч.2 ст.231 УПК РФ)</t>
  </si>
  <si>
    <t>Освобождено из-под стражи осужденных, оправданных по приговору суда и лиц, в отношении которых дела прекращены</t>
  </si>
  <si>
    <t>в том числе свыше 2 месяцев до 3 месяцев включительно</t>
  </si>
  <si>
    <t>в том числе свыше  3 месяцев</t>
  </si>
  <si>
    <t>о взыскании платы за жилую площадь и коммунальные платежи, тепло и электроэнергию</t>
  </si>
  <si>
    <t>Отказано в приеме заявлений, жалоб, в том числе в вынесении судебного приказа в порядке ст.134 ГПК РФ</t>
  </si>
  <si>
    <t>Принято к производству заявлений  о присуждении компенсации за нарушение права на исполнение судебного акта в разумный срок (областные и окружные суды)</t>
  </si>
  <si>
    <t xml:space="preserve">Рассмотрено с вынесением решения  о присуждении компенсации за нарушение права на исполнение судебного акта в разумный срок </t>
  </si>
  <si>
    <t>Значение 
показателя</t>
  </si>
  <si>
    <t>Апелляционная инстанция на судебные постановления мировых судей (заполняют районные суды)</t>
  </si>
  <si>
    <t xml:space="preserve">Руководитель </t>
  </si>
  <si>
    <t>код и номер телефона</t>
  </si>
  <si>
    <t>Остаток на конец отчетного периода</t>
  </si>
  <si>
    <t>Окончено дел  по жалобам и протестам на постановления и решения в надзорном порядке</t>
  </si>
  <si>
    <t>Раздел 2. О признании противоречащими федеральному законодательству 
нормативных правовых актов</t>
  </si>
  <si>
    <t>НПА субъектов Российской Федерации</t>
  </si>
  <si>
    <t>НПА органов 
местного самоуправления</t>
  </si>
  <si>
    <t>в т.ч. 
по искам 
прокурора</t>
  </si>
  <si>
    <t>С вынесением решения</t>
  </si>
  <si>
    <t>Прекращено</t>
  </si>
  <si>
    <t>должность                инициалы, фамилия                  подпись</t>
  </si>
  <si>
    <t>г.</t>
  </si>
  <si>
    <t>Код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</si>
  <si>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</si>
  <si>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Областные и равные им суды</t>
  </si>
  <si>
    <t>Наименование отчетного периода</t>
  </si>
  <si>
    <t>h</t>
  </si>
  <si>
    <t>Y</t>
  </si>
  <si>
    <t>Ежеквартальная</t>
  </si>
  <si>
    <t>Наименование организации, представившей отчет</t>
  </si>
  <si>
    <t>Содержание показателя</t>
  </si>
  <si>
    <t>Адрес показателя</t>
  </si>
  <si>
    <t>Поступило уголовных дел</t>
  </si>
  <si>
    <t>Окончено производством уголовных дел</t>
  </si>
  <si>
    <t xml:space="preserve">из них с нарушением сроков </t>
  </si>
  <si>
    <t xml:space="preserve">Число осужденных лиц, всего </t>
  </si>
  <si>
    <t>106-110</t>
  </si>
  <si>
    <t>111, 112</t>
  </si>
  <si>
    <t>208-210</t>
  </si>
  <si>
    <t>228-233</t>
  </si>
  <si>
    <t>Число оправданных, всего</t>
  </si>
  <si>
    <t xml:space="preserve">Число оправданных (кроме дел частного обвинения, поступивших от граждан) </t>
  </si>
  <si>
    <t>Число лиц, дела которых прекращены</t>
  </si>
  <si>
    <t>Число лиц, дела в отношении которых возвращены прокурору</t>
  </si>
  <si>
    <t>Остаток нерассмотренных дел</t>
  </si>
  <si>
    <t>Меры наказания:</t>
  </si>
  <si>
    <t>исключительная мера наказания</t>
  </si>
  <si>
    <t>пожизненное лишение свободы</t>
  </si>
  <si>
    <t>лишение свободы на определенный срок</t>
  </si>
  <si>
    <t>из них удовлетворено таких ходатайств</t>
  </si>
  <si>
    <t>Количество рассмотренных ходатайств о продлении срока содержания под стражей</t>
  </si>
  <si>
    <t>трудовые споры о восстановлении на работе</t>
  </si>
  <si>
    <t>трудовые споры об оплате труда</t>
  </si>
  <si>
    <t>о защите чести, достоинства и деловой репутации</t>
  </si>
  <si>
    <t>из нарушений избирательного законодательства</t>
  </si>
  <si>
    <t>дел с вынесением решения</t>
  </si>
  <si>
    <t>По делам об административных правонарушениях</t>
  </si>
  <si>
    <t>Рассмотрено дел об административных правонарушениях по числу лиц</t>
  </si>
  <si>
    <t>из них с нарушением сроков</t>
  </si>
  <si>
    <t>Рассмотрено дел с вынесением приговора</t>
  </si>
  <si>
    <t>Число осужденных</t>
  </si>
  <si>
    <t>Число оправданных</t>
  </si>
  <si>
    <t>Число лиц, дела которых возвращены прокурору</t>
  </si>
  <si>
    <t>из них удовлетворено</t>
  </si>
  <si>
    <t>Поступило дел за отчетный период</t>
  </si>
  <si>
    <t>Окончено дел за отчетный период, всего</t>
  </si>
  <si>
    <t>Отменены обвинительные приговоры (по числу лиц)</t>
  </si>
  <si>
    <t>Изменены обвинительные приговоры (по числу лиц)</t>
  </si>
  <si>
    <t>Отменены оправдательные приговоры (по числу лиц)</t>
  </si>
  <si>
    <t>Окончено дел, всего</t>
  </si>
  <si>
    <t>Отменены решения мировых судей</t>
  </si>
  <si>
    <t>из них с вынесением нового решения</t>
  </si>
  <si>
    <t>Изменены решения мировых судей</t>
  </si>
  <si>
    <t>всего</t>
  </si>
  <si>
    <t>А</t>
  </si>
  <si>
    <t>Б</t>
  </si>
  <si>
    <t>Поступило</t>
  </si>
  <si>
    <t>Окончено</t>
  </si>
  <si>
    <t>из них с нарушением срока</t>
  </si>
  <si>
    <t>М.П.</t>
  </si>
  <si>
    <t>дата составления отчета</t>
  </si>
  <si>
    <t>t</t>
  </si>
  <si>
    <t>n</t>
  </si>
  <si>
    <t>Должностное лицо, ответственное за составление отчета</t>
  </si>
  <si>
    <t>Бумажный вариант электронной версии не представлять</t>
  </si>
  <si>
    <t xml:space="preserve">Взято под стражу судом (мировым судьей) по приговору с реальным лишением свободы </t>
  </si>
  <si>
    <t>Судебный департамент при Верховном Суде Российской Федерации</t>
  </si>
  <si>
    <t>ВЕДОМСТВЕННОЕ СТАТИСТИЧЕСКОЕ НАБЛЮДЕНИЕ</t>
  </si>
  <si>
    <t>за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</si>
  <si>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</si>
  <si>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</si>
  <si>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</si>
  <si>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</si>
  <si>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</si>
  <si>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10 января, 10 апреля, 
10 июля, 10 октября</t>
  </si>
  <si>
    <t>Районные суды</t>
  </si>
  <si>
    <t>Гарнизонные военные суды</t>
  </si>
  <si>
    <t>Окружным (флотским) военным судам</t>
  </si>
  <si>
    <t>Судебному департаменту при Верховном Суде Российской Федерации</t>
  </si>
  <si>
    <t>15 января, 15 апреля, 
15 июля, 15 октября</t>
  </si>
  <si>
    <t>Окружные (флотские) военные суды</t>
  </si>
  <si>
    <t>Сводные:</t>
  </si>
  <si>
    <t xml:space="preserve">Судебному департаменту при Верховном Суде Российской Федерации </t>
  </si>
  <si>
    <t>Верховному Суду Российской Федерации</t>
  </si>
  <si>
    <t>20 января, 20 апреля, 
20 июля, 20 октября</t>
  </si>
  <si>
    <t xml:space="preserve"> Федеральной службе государственной статистики</t>
  </si>
  <si>
    <t>Почтовый адрес</t>
  </si>
  <si>
    <t>ОКПО</t>
  </si>
  <si>
    <t xml:space="preserve"> ОКАТО</t>
  </si>
  <si>
    <t>Наименование получателя</t>
  </si>
  <si>
    <t>Раздел 1. Общие сведения о результатах рассмотрения дел</t>
  </si>
  <si>
    <t>№ 
стр.</t>
  </si>
  <si>
    <t>I инстанция</t>
  </si>
  <si>
    <t>По    уголовным    делам</t>
  </si>
  <si>
    <t>из них поступило повторно на судебное разбирательство</t>
  </si>
  <si>
    <t>Число лиц по поступившим делам</t>
  </si>
  <si>
    <t>из них</t>
  </si>
  <si>
    <t>с нарушением сроков УПК РФ</t>
  </si>
  <si>
    <t>в сроки свыше 3 мес. до 1 года включительно 
(исключая срок приостановления)</t>
  </si>
  <si>
    <t>в сроки свыше 1 года до 2 лет  включительно 
(исключая срок приостановления)</t>
  </si>
  <si>
    <t>в сроки свыше  2 лет  до 3 лет включительно 
(исключая срок приостановления)</t>
  </si>
  <si>
    <t>в сроки свыше 3 лет 
(исключая срок приостановления)</t>
  </si>
  <si>
    <t>из них
по тяжести 
совершенных 
преступлений</t>
  </si>
  <si>
    <t>за совершение особо тяжких преступлений</t>
  </si>
  <si>
    <t>за совершение тяжких преступлений</t>
  </si>
  <si>
    <t>за совершение преступлений средней тяжести</t>
  </si>
  <si>
    <t>за совершение преступлений небольшой тяжести</t>
  </si>
  <si>
    <t>в том числе 
осуждено лиц</t>
  </si>
  <si>
    <t>в отношении которых при рассмотрении дела применен особый порядок рассмотрения уголовного дела</t>
  </si>
  <si>
    <t xml:space="preserve">военнослужащих </t>
  </si>
  <si>
    <t xml:space="preserve">в том числе 
по статьям 
УК РФ: </t>
  </si>
  <si>
    <t>205.1, 205.2, 206</t>
  </si>
  <si>
    <t>280, 282, 282.1, 282.2</t>
  </si>
  <si>
    <t>из них в отношении которых при рассмотрении дела применен особый порядок рассмотрения уголовного дела</t>
  </si>
  <si>
    <t>в связи с розыском</t>
  </si>
  <si>
    <t>в связи с тяжелым заболеванием</t>
  </si>
  <si>
    <t>свыше 3 мес. до 1 года включительно</t>
  </si>
  <si>
    <t xml:space="preserve">свыше 1 года до 2 лет  включительно </t>
  </si>
  <si>
    <t>свыше  2 лет  до 3 лет включительно</t>
  </si>
  <si>
    <t>свыше 3 лет</t>
  </si>
  <si>
    <t>Количество рассмотренных ходатайств о применении меры пресечения в виде заключения под стражу</t>
  </si>
  <si>
    <t>Количество рассмотренных ходатайств о применении меры пресечения в виде домашнего ареста</t>
  </si>
  <si>
    <t>Количество рассмотренных ходатайств о применении меры пресечения в виде залога</t>
  </si>
  <si>
    <t>Применение залога судом (замена иной меры пресечения на залог)</t>
  </si>
  <si>
    <t>Рассмотрение гражданских исков в уголовном процессе:</t>
  </si>
  <si>
    <t>удовлетворено полностью</t>
  </si>
  <si>
    <t>удовлетворено частично</t>
  </si>
  <si>
    <t>оставлено без рассмотрения</t>
  </si>
  <si>
    <t>в сроки свыше установленных  ГПК РФ</t>
  </si>
  <si>
    <t>в том числе в сроки свыше установленных до 3 мес. включительно 
(включая срок приостановления)</t>
  </si>
  <si>
    <t>в том числе в сроки свыше 3 мес. до 1 года включительно 
(включая срок приостановления)</t>
  </si>
  <si>
    <t>в том числе в сроки свыше 1 года до 2 лет  включительно 
(включая срок приостановления)</t>
  </si>
  <si>
    <t>в том числе в сроки свыше  2 лет  до 3 лет включительно 
(включая срок приостановления)</t>
  </si>
  <si>
    <t>в том числе в сроки свыше 3 лет
(включая срок приостановления)</t>
  </si>
  <si>
    <t>приостановление и прекращение деятельности общественных организаций, партий</t>
  </si>
  <si>
    <t xml:space="preserve">о признании противоречащими федеральному законодательству нормативных правовых актов </t>
  </si>
  <si>
    <t>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</t>
  </si>
  <si>
    <t>рассмотрено по существу в особом порядке (ст. 316, 317.7 УПК РФ)</t>
  </si>
  <si>
    <t>Замена меры пресечения на домашний арест при пересмотре судебных постановлений по ходатайствам об избрании меры пресечения в виде заключения под стражу и продлении срока содержания под стражей (об удовлетворении и об отказе в удовлетворении)</t>
  </si>
  <si>
    <t>подтверждения: : внести реквизиты судебного решения</t>
  </si>
  <si>
    <t>в сроки свыше установленных до 3 мес. включительно 
(включая приостановленные)</t>
  </si>
  <si>
    <t>в сроки свыше 3 мес. до 1 года включительно 
(включая приостановленные)</t>
  </si>
  <si>
    <t>в сроки свыше  2 лет  до 3 лет включительно 
(включая приостановленные)</t>
  </si>
  <si>
    <t>в сроки свыше 3 лет (включая приостановленные)</t>
  </si>
  <si>
    <t>из них принято к производству с нарушением сроков ГПК РФ</t>
  </si>
  <si>
    <t>Рассмотрено дел в закрытом судебном заседании</t>
  </si>
  <si>
    <t>О компенсации за нарушение права на судопроизводство в разумный срок или права на исполнение судебного акта в разумный срок</t>
  </si>
  <si>
    <t>ОПЕРАТИВНАЯ ОТЧЕТНОСТЬ 
О ДЕЯТЕЛЬНОСТИ  СУДОВ ОБЩЕЙ ЮРИСДИКЦИИ</t>
  </si>
  <si>
    <t>Cтатус</t>
  </si>
  <si>
    <t>Код формулы</t>
  </si>
  <si>
    <t>Формула</t>
  </si>
  <si>
    <t>Описание формулы</t>
  </si>
  <si>
    <t>Поступило уголовных дел за отчетный период</t>
  </si>
  <si>
    <t>Отменены решения (по делам районных (гарнизонных) судов)</t>
  </si>
  <si>
    <t>Изменены решения (по делам районных (гарнизонных) судов)</t>
  </si>
  <si>
    <t>Удовлетворены жалобы и представления по делам в связи с отказом в приеме искового заявления (по делам районных (гарнизонных) судов)</t>
  </si>
  <si>
    <t xml:space="preserve">Категория суда      </t>
  </si>
  <si>
    <t>в сроки свыше установленных КоАП РФ и другими нормативными актами</t>
  </si>
  <si>
    <t>Число лиц, подвергнутых наказаниям по делам об административных правонарушениях</t>
  </si>
  <si>
    <t>Текущая дата печати:</t>
  </si>
  <si>
    <t>Код:</t>
  </si>
  <si>
    <t>штрафа</t>
  </si>
  <si>
    <t>ареста</t>
  </si>
  <si>
    <t>лишения специального права</t>
  </si>
  <si>
    <t>выдворения</t>
  </si>
  <si>
    <t>дисквалификации</t>
  </si>
  <si>
    <t>приостановления деятельности</t>
  </si>
  <si>
    <t>в том числе</t>
  </si>
  <si>
    <t>Уголовные дела*</t>
  </si>
  <si>
    <t>за правонарушения в области защиты государственной границы РФ и обеспечения пребывания иностранных граждан или лиц без гражданства на территории РФ    
(гл. 18 КоАП РФ)</t>
  </si>
  <si>
    <t>Подано заявлений об ускорении рассмотрения дела</t>
  </si>
  <si>
    <t>другие жилищные споры (кроме дел о взыскании платы за жилую площадь и коммунальные платежи, тепло и электроэнергию)</t>
  </si>
  <si>
    <t>Форма 2 раздел 1 гр.3 сумма стр.17-20,22</t>
  </si>
  <si>
    <t xml:space="preserve">Число лиц, в отношении которых отменены судебные постановления по ходатайствам о применении меры пресечения в виде заключения под стражу и о продлении срока содержания под стражей  </t>
  </si>
  <si>
    <t>форма 1 раздел 1 гр.2 стр.35</t>
  </si>
  <si>
    <t>форма 1 раздел 2 стр.44 гр.1</t>
  </si>
  <si>
    <t>форма 1 раздел 1 гр.11 стр.35</t>
  </si>
  <si>
    <t>форма 1 раздел 1 гр.8  стр.35</t>
  </si>
  <si>
    <t>форма 1 раздел 1 гр.3 и 4 стр. 40</t>
  </si>
  <si>
    <t>форма 1 раздел 1 гр.9 стр.35</t>
  </si>
  <si>
    <t>форма 1 раздел 2 стр.2 гр.1</t>
  </si>
  <si>
    <t>форма 1 раздел 2 стр.3 гр.1</t>
  </si>
  <si>
    <t>форма 1 раздел 2 стр.4 гр.1</t>
  </si>
  <si>
    <t>форма 1 раздел 2 стр.5 гр.1</t>
  </si>
  <si>
    <t>Всего лиц, в отношении которых дела рассмотрены по существу (осужденных, оправданых, лиц в отношении которых дела прекращены, лиц, которым применены принудительные меры медицинского характера (невменяемым)</t>
  </si>
  <si>
    <t>форма 1 раздел 1 гр.12 стр.35</t>
  </si>
  <si>
    <t>форма 1 раздел 1 гр.12 стр.44</t>
  </si>
  <si>
    <t>форма 1 раздел 1 гр.12 стр.45</t>
  </si>
  <si>
    <t>форма 1 раздел 1 гр.12 стр.46</t>
  </si>
  <si>
    <t>форма 1 раздел 1 гр.12 стр.47</t>
  </si>
  <si>
    <t>форма 1 раздел 1 гр.12 стр. 40</t>
  </si>
  <si>
    <t>форма 1 раздел 1 гр.12 стр. 37</t>
  </si>
  <si>
    <t>форма 1 раздел 1 гр.12 стр.1</t>
  </si>
  <si>
    <t>форма 1 раздел 1 гр.12 стр.2</t>
  </si>
  <si>
    <t>форма 1 раздел 1 гр.12 стр.3</t>
  </si>
  <si>
    <t>форма 1 раздел 1 гр.12 стр.5</t>
  </si>
  <si>
    <t>форма 1 раздел 1 гр.12 стр.7</t>
  </si>
  <si>
    <t>форма 1 раздел 1 гр.12 стр.10</t>
  </si>
  <si>
    <t>форма 1 раздел 1 гр.12 стр.11</t>
  </si>
  <si>
    <t>форма 1 раздел 1 гр.12 стр.12</t>
  </si>
  <si>
    <t>форма 1 раздел 1 гр.12 стр.15</t>
  </si>
  <si>
    <t>форма 1 раздел 1 гр.12 стр.16</t>
  </si>
  <si>
    <t>форма 1 раздел 1 гр.12 стр.17</t>
  </si>
  <si>
    <t>форма 1 раздел 1 гр.12 стр.19</t>
  </si>
  <si>
    <t>форма 1 раздел 1 гр.12 стр.21</t>
  </si>
  <si>
    <t>форма 1 раздел 1 гр.12 стр.23</t>
  </si>
  <si>
    <t>форма 1 раздел 1 гр.12 стр.26</t>
  </si>
  <si>
    <t>форма 1 раздел 1 гр.12 стр.28</t>
  </si>
  <si>
    <t>форма 1 раздел 1 гр.12 стр.29</t>
  </si>
  <si>
    <t>форма 1 раздел 1 гр.13 стр.35</t>
  </si>
  <si>
    <t>форма 1 раздел 1 стр. 35 сумма гр.14 и 15</t>
  </si>
  <si>
    <t>Число лиц, по делам которых применены принудительные меры к невменяемым</t>
  </si>
  <si>
    <t>форма 1 раздел 1 гр.14 и 15 стр. 40</t>
  </si>
  <si>
    <t>форма 1 раздел 1 гр.17 стр. 35</t>
  </si>
  <si>
    <t>форма 1 раздел 1 гр.10 стр. 35</t>
  </si>
  <si>
    <t>форма 1 раздел 2 стр.9 гр.1</t>
  </si>
  <si>
    <t>форма 1 раздел 2 стр.10  гр.1</t>
  </si>
  <si>
    <t>форма 1 раздел 2 стр.13  гр.1</t>
  </si>
  <si>
    <t xml:space="preserve">форма 1 раздел 2 стр.15 гр.1 </t>
  </si>
  <si>
    <t>форма 1 раздел 2 стр.17 гр.1</t>
  </si>
  <si>
    <t>форма 1 раздел 2 стр.18 гр.1</t>
  </si>
  <si>
    <t>форма 1 раздел 2 стр.21 гр.1</t>
  </si>
  <si>
    <t xml:space="preserve">форма 1 сумма  раздела 2 стр.24  гр.1 и суммы гр.13, 14 и 15 стр.39 раздела 1 </t>
  </si>
  <si>
    <t>форма 1 раздел 3 стр.1 гр.1</t>
  </si>
  <si>
    <t>форма 1 раздел 3 стр.2 гр.1</t>
  </si>
  <si>
    <t>форма 1 раздел 3 стр.3 гр.1</t>
  </si>
  <si>
    <t>форма 1 раздел 2 стр.46 гр.1</t>
  </si>
  <si>
    <t>форма 1 раздел 4 гр.1 стр.18</t>
  </si>
  <si>
    <t>форма 1 раздел 4 гр.2 стр.18</t>
  </si>
  <si>
    <t>форма 1 раздел 4 гр.1 стр.20</t>
  </si>
  <si>
    <t>форма 1 раздел 4 гр.2 стр.20</t>
  </si>
  <si>
    <t>форма 1 раздел 4 гр.1 стр.19</t>
  </si>
  <si>
    <t>форма 1 раздел 4 гр.2 стр.19</t>
  </si>
  <si>
    <t xml:space="preserve">форма 1 сумма раздела 2 гр.1 стр.26; раздела 9 гр.5 стр.1; раздела 10 гр.5 стр.1  </t>
  </si>
  <si>
    <t>форма 1 раздел 4 гр.1 стр.54</t>
  </si>
  <si>
    <t>форма 1 раздел 4 гр.2 стр.54</t>
  </si>
  <si>
    <t>Количество представлений о замене кратного штрафа, назначенного по ст. 204, 290, 291, 291.1 УК РФ (ч. 5 ст. 46 УК РФ)</t>
  </si>
  <si>
    <t>форма 1 раздел 4 гр.1 стр. 42</t>
  </si>
  <si>
    <t>из них удовлетворено таких представлений</t>
  </si>
  <si>
    <t>форма 1 раздел 4 гр.2 стр. 42</t>
  </si>
  <si>
    <t>форма 1 сумма раздела 2 гр.1 стр.25; раздела 9 гр.4 стр.1  и раздела 10 гр.4 стр.1</t>
  </si>
  <si>
    <t>По уголовным делам</t>
  </si>
  <si>
    <t>форма 1 раздел 7 гр.2</t>
  </si>
  <si>
    <t>форма 1 раздел 7 гр.3</t>
  </si>
  <si>
    <t>форма 2 раздел 1 гр.2 стр.83</t>
  </si>
  <si>
    <t>форма 2 раздел 1 гр.10 стр.83</t>
  </si>
  <si>
    <t>форма 2 раздел 1 гр.3 стр.83</t>
  </si>
  <si>
    <t>форма 2 раздел 1 гр.11 стр.83</t>
  </si>
  <si>
    <t>форма 2 раздел 3 стр.2 гр.1</t>
  </si>
  <si>
    <t>форма 2 раздел 3 стр.3 гр.1</t>
  </si>
  <si>
    <t>форма 2 раздел 3 стр.4 гр.1</t>
  </si>
  <si>
    <t>форма 2 раздел 3 стр.5 гр.1</t>
  </si>
  <si>
    <t>форма 2 раздел 3 стр.6 гр.1</t>
  </si>
  <si>
    <t>форма 2 раздел 1 гр.3 стр.9</t>
  </si>
  <si>
    <t>форма 2 раздел 1 гр.3 стр.10</t>
  </si>
  <si>
    <t>форма 2  раздел 1 гр.3 стр.21</t>
  </si>
  <si>
    <t>форма 2  раздел 1 гр.3 стр.30</t>
  </si>
  <si>
    <t>форма 2 раздел 1 гр.3 стр.46</t>
  </si>
  <si>
    <t>форма 2 раздел 1 гр.3 сумма стр.44 и 45</t>
  </si>
  <si>
    <t>форма 2 раздел 1 гр.3 стр.59</t>
  </si>
  <si>
    <t>форма 2 раздел 1 гр.3 сумма стр.62 и стр. 63</t>
  </si>
  <si>
    <t>форма 2 раздел 1 гр.3 стр.64</t>
  </si>
  <si>
    <t>форма 2 раздел 1 гр.12 стр.83</t>
  </si>
  <si>
    <t>форма 2 раздел 3 стр.7 гр.1</t>
  </si>
  <si>
    <t>форма 2 раздел 3 стр.8 гр.1</t>
  </si>
  <si>
    <t>форма 2 раздел 3 стр.9 гр.1</t>
  </si>
  <si>
    <t>форма 2 раздел 3 стр.10 гр.1</t>
  </si>
  <si>
    <t>форма 2 раздел 3 стр.11 гр.1</t>
  </si>
  <si>
    <t>форма 2 раздел 3 стр.33 гр.1</t>
  </si>
  <si>
    <t>форма 2 раздел 3 стр.34 гр.1</t>
  </si>
  <si>
    <t>форма 2 раздел 3 стр.35 гр.1</t>
  </si>
  <si>
    <t>форма 2 раздел 3 стр.37 гр.1</t>
  </si>
  <si>
    <t>форма 1-АП раздел 1 гр.1 стр.1</t>
  </si>
  <si>
    <t>форма 1-АП раздел 1 гр.2 стр.1</t>
  </si>
  <si>
    <t>форма 1-АП раздел 1 гр.4 стр.1</t>
  </si>
  <si>
    <t>форма 1-АП раздел 1 гр.3 стр.1</t>
  </si>
  <si>
    <t>форма 1-АП раздел 1 гр.5 стр.1</t>
  </si>
  <si>
    <t>форма 1-АП раздел 1 гр.10 стр.1</t>
  </si>
  <si>
    <t>форма 1-АП раздел 1 гр.16 стр.1</t>
  </si>
  <si>
    <t>форма 1-АП раздел 1 гр.17 стр.1</t>
  </si>
  <si>
    <t>форма 1-АП раздел 1 гр.18 стр.1</t>
  </si>
  <si>
    <t>форма 1-АП раздел 1 гр.19 стр.1</t>
  </si>
  <si>
    <t>форма 1-АП раздел 1 гр.20 стр.1</t>
  </si>
  <si>
    <t>обязательные работы</t>
  </si>
  <si>
    <t>форма 1-АП раздел 1 гр.21 стр.1</t>
  </si>
  <si>
    <t>форма 1-АП раздел 1 гр.22 стр.1</t>
  </si>
  <si>
    <t>форма 1-АП раздел 1 гр.10 сумма стр. 3-12</t>
  </si>
  <si>
    <t>форма 1-АП раздел 1 гр.10 сумма стр. 92-108</t>
  </si>
  <si>
    <t>форма 1-АП раздел 1 гр.10 сумма стр. 151-168</t>
  </si>
  <si>
    <t>форма 1-АП раздел 1 гр.10 сумма стр.186-194</t>
  </si>
  <si>
    <t>форма № 1 раздел 4 гр. 1 стр. 70</t>
  </si>
  <si>
    <t>форма № 1-АП раздел 2 гр. 1 сумма стр. 11-13</t>
  </si>
  <si>
    <t>форма 2 раздел 6 гр.1 стр.1</t>
  </si>
  <si>
    <t>форма 2 раздел 6 гр.1 стр.3</t>
  </si>
  <si>
    <t>форма 2 раздел 6 гр.1 стр.2</t>
  </si>
  <si>
    <t>форма 2 раздел 1 гр.2 сумма стр.85 и стр. 87</t>
  </si>
  <si>
    <t>форма 2 раздел 1 гр.3 сумма стр.85 и стр. 87</t>
  </si>
  <si>
    <t>форма 2 раздел 1 гр.4 стр.85</t>
  </si>
  <si>
    <t>форма 2 раздел 1 гр.4 стр.87</t>
  </si>
  <si>
    <t>форма 2 раздел 1 гр.2 стр.88</t>
  </si>
  <si>
    <t>форма 2 раздел 1 гр.3 стр.88</t>
  </si>
  <si>
    <t>форма 2 раздел 1 гр.4 стр.88</t>
  </si>
  <si>
    <t>форма 1  раздел 1 гр.8 стр.43</t>
  </si>
  <si>
    <t>форма 1  раздел 1 гр.9 стр.43</t>
  </si>
  <si>
    <t>форма 1  раздел 1 гр.3 стр.43</t>
  </si>
  <si>
    <t>форма 1  раздел 1 гр.12 стр.43</t>
  </si>
  <si>
    <t>форма 1   раздел 1 гр.13 стр.43</t>
  </si>
  <si>
    <t>форма 1   раздел 1 гр.17 стр.43</t>
  </si>
  <si>
    <t>форма 1  раздел 1 гр.10 стр.43</t>
  </si>
  <si>
    <t>форма 6 по делам мировых судей раздел 1 гр.2 стр.5</t>
  </si>
  <si>
    <t>форма 6 по делам мировых судей раздел 1 гр.7 стр.5</t>
  </si>
  <si>
    <t>форма 6 по делам мировых судей  раздел 1 гр.8 стр.5</t>
  </si>
  <si>
    <t>форма 6 по делам мировых судей  раздел 4 гр.11 стр.35</t>
  </si>
  <si>
    <t>форма 6 по делам мировых судей раздел 4 гр.6 стр.35</t>
  </si>
  <si>
    <t>форма 6 по делам мировых судей раздел 4 гр.17 стр.35</t>
  </si>
  <si>
    <t>форма 6 по делам мировых судей раздел 4 гр.23 стр.35</t>
  </si>
  <si>
    <t xml:space="preserve">форма 7 по делам мировых судей раздел 1 гр.7 стр.5 </t>
  </si>
  <si>
    <t>форма 7 по делам мировых судей раздел 1 гр.9 стр.5</t>
  </si>
  <si>
    <t xml:space="preserve">форма 7 по делам мировых судей раздел 1 гр.12 стр.5 </t>
  </si>
  <si>
    <t xml:space="preserve">форма 7 по делам мировых судей раздел 3 гр.7 стр.83 </t>
  </si>
  <si>
    <t>форма 7 по делам мировых судей раздел 3 гр.5 стр.83</t>
  </si>
  <si>
    <t xml:space="preserve">форма 7 по делам мировых судей раздел 3 гр.8 стр.83 </t>
  </si>
  <si>
    <t>форма 1-АП раздел 4 гр.1 стр.4</t>
  </si>
  <si>
    <t>форма 1-АП раздел 4 гр.1 сумма стр.2 и 3</t>
  </si>
  <si>
    <t>форма 1-АП раздел 5 стр.4 сумма гр.4 и гр.5</t>
  </si>
  <si>
    <t>форма 1-АП раздел 5 сумма стр. 2 и 3  сумма гр.4 и гр.5</t>
  </si>
  <si>
    <t>сумма форм 6 по всем уровням судов раздел 1 гр.2 стр.5</t>
  </si>
  <si>
    <t>сумма форм 6 по всем уровням судов раздел 1 гр.7 стр.5</t>
  </si>
  <si>
    <t>сумма форм 6 по всем уровням судов раздел 1 гр.8 стр.5</t>
  </si>
  <si>
    <t>форма 6 по делам районных или гарнизонных судов раздел 4 гр.11 стр. 35 за вычетом раздела 4 гр.6 стр. 35</t>
  </si>
  <si>
    <t>форма 6 по делам районных или гарнизонных судов раздел 4 гр.7 стр.35</t>
  </si>
  <si>
    <t>форма 6 по делам районных или гарнизонных судов раздел 4 гр.17 стр.35</t>
  </si>
  <si>
    <t>форма 6 по делам районных или гарнизонных судов раздел 4 гр.23 стр.35</t>
  </si>
  <si>
    <t>форма 6 по делам районных или гарнизонных судов раздел 4 гр.27 стр.35</t>
  </si>
  <si>
    <t>сумма форм 6 по делам ОВС и областных и равных им судов раздел 4 гр.11 стр. 35 за вычетом раздела 4 гр.6 стр. 35</t>
  </si>
  <si>
    <t>форма 6 по делам ОВС и областных и равных им судов раздел 4 гр.7 стр.35</t>
  </si>
  <si>
    <t>форма 6 по делам ОВС и областных и равных им судов раздел 4 гр.17 стр.35</t>
  </si>
  <si>
    <t>форма 6 по делам ОВС и областных и равных им судов раздел 4 гр.23 стр.35</t>
  </si>
  <si>
    <t xml:space="preserve">Отменены  постановления о возвращении дела прокурору 
(по делам областных и равных им судов, ОВС) </t>
  </si>
  <si>
    <t>форма 6 раздел 7 сумма гр.4 и гр.9  стр.1 и раздела 8 сумма гр. 4 и  гр.9 стр.1</t>
  </si>
  <si>
    <t>форма 6 раздел 7 сумма гр.5 и гр.10 стр.1 и раздел 8 сумма гр.5 и гр.10</t>
  </si>
  <si>
    <r>
      <t xml:space="preserve">Апелляционная инстанция на судебные постановления, вынесенные федеральными судами </t>
    </r>
    <r>
      <rPr>
        <b/>
        <sz val="14"/>
        <rFont val="Times New Roman"/>
        <family val="1"/>
      </rPr>
      <t xml:space="preserve">
</t>
    </r>
    <r>
      <rPr>
        <b/>
        <sz val="9"/>
        <rFont val="Times New Roman"/>
        <family val="1"/>
      </rPr>
      <t>(заполняют областные и равные им суды, окружные (флотские) военные суды, Верховный Суд РФ)</t>
    </r>
  </si>
  <si>
    <t>сумма форм  7 по уровням всех судов раздел 1 гр.7 стр. 5</t>
  </si>
  <si>
    <t>сумма форм  7 по уровням всех судов раздел 1 гр.9 стр.5</t>
  </si>
  <si>
    <t>сумма форм  7 по уровням всех судов раздел 1 гр.12 стр.5</t>
  </si>
  <si>
    <t>сумма форм  7 по делам районных или гарнизонных судов раздел 3 гр.7 стр.83</t>
  </si>
  <si>
    <t>сумма форм  7 по делам районных или гарнизонных судов раздел 3 гр.8 стр.83</t>
  </si>
  <si>
    <t>сумма форм  7 по делам районных или гарнизонных судов раздел 3 гр.12 стр.83</t>
  </si>
  <si>
    <t>сумма форм 8 по всем уровням судов  раздел 2 гр.11 стр.1</t>
  </si>
  <si>
    <t>сумма форм 8 по всем уровням судов   раздел 2 гр.12 стр.1</t>
  </si>
  <si>
    <t>сумма форм 8 по уровням всех судов раздел 2 сумма гр.7 и гр.9 стр.1</t>
  </si>
  <si>
    <t>сумма формы 8 по уровням всех судов раздел 2 сумма гр.8 и гр.10 стр.1</t>
  </si>
  <si>
    <t>сумма формы 8 по делам районных или гарнизонных судов и Формы 8 по делам мировых судей раздел 3 гр.7 стр.1</t>
  </si>
  <si>
    <t>суммаформы 8 по делам районных или гарнизонных судов и Формы 8 по делам мировых судей раздел 3 гр.2 стр.1</t>
  </si>
  <si>
    <t>сумма формы 8 по делам районных или гарнизонных судов и Формы 8 по делам мировых судей раздел 3 гр.12 стр.1</t>
  </si>
  <si>
    <t>Отменены апелляционные постановления, оставившие в силе обвинительные приговоры I инстанции (по делам районных или гарнизонных судов и мировых судей (по числу лиц))</t>
  </si>
  <si>
    <t>сумма формы 8 по делам районных или гарнизонных судов и Формы 8 по делам мировых судей раздел 3 гр.7 стр.2</t>
  </si>
  <si>
    <t>сумма формы 8 по делам районных или гарнизонных  судов и Формы 8 по делам мировых судей раздел 3 гр.2 стр.2</t>
  </si>
  <si>
    <t>сумма форм 9 по всем уровням судов  раздел 2 гр.7 стр.1</t>
  </si>
  <si>
    <t>сумма форм 9 по всем уровням судов  раздел 2 сумма гр.3 и гр.5 стр.1</t>
  </si>
  <si>
    <t>сумма формы 9 по делам районных или гарнизонных судов и Формы 9 по делам мировых судей раздел 3 гр.5 стр.1</t>
  </si>
  <si>
    <t>форма 1-АП раздел 7 гр.4 стр.4</t>
  </si>
  <si>
    <t>форма 1-АП раздел 7 стр. 4 сумма гр. 7-14</t>
  </si>
  <si>
    <t>форма 6 ВС РФ раздел 4 гр.17 стр.43</t>
  </si>
  <si>
    <t>форма 6 ВС РФ раздел 4 гр.23 стр.43</t>
  </si>
  <si>
    <t>форма 2 раздел 1 гр.2 стр.59</t>
  </si>
  <si>
    <t>форма 2 раздел 1 гр.10 стр.59</t>
  </si>
  <si>
    <t>форма 2 раздел 1 гр.11стр.59</t>
  </si>
  <si>
    <t>форма 2 раздел 1 гр.4 стр.59</t>
  </si>
  <si>
    <t>форма 2 раздел 1 гр.7 стр.59</t>
  </si>
  <si>
    <t>форма 2 раздел 1 гр.12 стр.59</t>
  </si>
  <si>
    <t>форма 1 раздел 1 стр. 35 гр.16</t>
  </si>
  <si>
    <t>форма № 2 раздел 3 сумма стр. 22-25, 27, 35, 36</t>
  </si>
  <si>
    <t>Надзор-ная инс-танция</t>
  </si>
  <si>
    <t>* в кассационном порядке рассматриваются судами областного уровня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</si>
  <si>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r>
      <t xml:space="preserve">Апелляционная инстанция на судебные постановления, вынесенные федеральными судами  </t>
    </r>
    <r>
      <rPr>
        <b/>
        <sz val="10"/>
        <rFont val="Times New Roman"/>
        <family val="1"/>
      </rPr>
      <t>(заполняют областные и равные им суды, окружные (флотские) военные суды, Верховный Суд РФ)</t>
    </r>
  </si>
  <si>
    <t>форма 1 раздел 1 стр. 35 сумма гр.12-16</t>
  </si>
  <si>
    <t>Применение домашнего ареста судом (замена иной меры пресечения на домашний арест)</t>
  </si>
  <si>
    <t>форма 1 раздел 1 гр.13 стр.35 минус стр.32</t>
  </si>
  <si>
    <t>из них 
находятся 
в производстве 
судов</t>
  </si>
  <si>
    <t>Остаток неоконченных дел об административных правонарушениях  на начало отчетного периода (начало года)</t>
  </si>
  <si>
    <t>Отменены обвинительные приговоры с прекращением дела в связи со смертью, с примирением с потерпевшим, с деятельным раскаянием  (по числу лиц)</t>
  </si>
  <si>
    <t>Пересмотр постановлений по делам об администрати-вных право-нарушениях 
(ст. 30.9 и 30.10 КоАП РФ)</t>
  </si>
  <si>
    <t>значения элементов</t>
  </si>
  <si>
    <t>из них назначено основное  админист-ративное наказание 
в виде</t>
  </si>
  <si>
    <t>за правонарушения, связанные с незаконным оборотом наркотиков (ст. 6.8,  6.9, 6.9.1, 6.13,  6.15,  6.16, 6.16.1, 6.18, 10.5.1, ч. 2 и ч. 3 ст. 20.20 КоАП РФ)</t>
  </si>
  <si>
    <t>форма 1-АП раздел 1 гр.10 сумма стр. 32-33, 36-39, 41, 86, 225-226, 240</t>
  </si>
  <si>
    <t>в том числе с оправданием осужденного,  прекращением дела по реабилитирующим основаниям</t>
  </si>
  <si>
    <t>форма 6 по делам мировых судей  раздел 4 сумма гр.2,7 стр.35</t>
  </si>
  <si>
    <t>форма 1 раздел 7 гр.6</t>
  </si>
  <si>
    <t>форма 1-АП раздел 2 стр.3</t>
  </si>
  <si>
    <t>форма 1-АП раздел 2 стр.4</t>
  </si>
  <si>
    <t>форма 6 по делам ОВС и областных и равных им судов раздел 4 гр.27 стр.35</t>
  </si>
  <si>
    <t>форма 6 ВС РФ раздел 4 гр.11 стр.43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</si>
  <si>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</si>
  <si>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</si>
  <si>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</si>
  <si>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</si>
  <si>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</si>
  <si>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</si>
  <si>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</si>
  <si>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</si>
  <si>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</si>
  <si>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</si>
  <si>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</si>
  <si>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</si>
  <si>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</si>
  <si>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</si>
  <si>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</si>
  <si>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</si>
  <si>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</si>
  <si>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</si>
  <si>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</si>
  <si>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</si>
  <si>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</si>
  <si>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</si>
  <si>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</si>
  <si>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</si>
  <si>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</si>
  <si>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</si>
  <si>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</si>
  <si>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</si>
  <si>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</si>
  <si>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</si>
  <si>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</si>
  <si>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</si>
  <si>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</si>
  <si>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</si>
  <si>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</si>
  <si>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</si>
  <si>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</si>
  <si>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</si>
  <si>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</si>
  <si>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</si>
  <si>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</si>
  <si>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</si>
  <si>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</si>
  <si>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</si>
  <si>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</si>
  <si>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</si>
  <si>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</si>
  <si>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</si>
  <si>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</si>
  <si>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</si>
  <si>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</si>
  <si>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</si>
  <si>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</si>
  <si>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</si>
  <si>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</si>
  <si>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</si>
  <si>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</si>
  <si>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</si>
  <si>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</si>
  <si>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</si>
  <si>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</si>
  <si>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</si>
  <si>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</si>
  <si>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</si>
  <si>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</si>
  <si>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</si>
  <si>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</si>
  <si>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</si>
  <si>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</si>
  <si>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</si>
  <si>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</si>
  <si>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</si>
  <si>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</si>
  <si>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</si>
  <si>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</si>
  <si>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</si>
  <si>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</si>
  <si>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</si>
  <si>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</si>
  <si>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</si>
  <si>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</si>
  <si>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</si>
  <si>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</si>
  <si>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</si>
  <si>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Городской суд г.Севастополя</t>
  </si>
  <si>
    <t>По делам об адми-нистрати-вных пра-вонаруше-ниях</t>
  </si>
  <si>
    <t>Значения элементов</t>
  </si>
  <si>
    <t>169973</t>
  </si>
  <si>
    <t>Ф.S03s разд.1 стл.1 : [{стр.12}&lt;={стр.11}]</t>
  </si>
  <si>
    <t>(w,r,g,s,v) В разд.1 стл.1 стр.12 должны быть меньше или равна разд.1 стл.1 стр.11</t>
  </si>
  <si>
    <t>169974</t>
  </si>
  <si>
    <t>Ф.S03s разд.1 стл.1 : [{стр.73}&lt;={стр.71}]</t>
  </si>
  <si>
    <t>(w,r,g,s,v) В разд.1 стл.1 стр.73 "в сроки свыше установленных  ГПК РФ" должны быть меньше или равны строке 71 "Окончено гражданских дел"</t>
  </si>
  <si>
    <t>169976</t>
  </si>
  <si>
    <t>Ф.S03s разд.1 стр.51 : [{стл.1}=0]</t>
  </si>
  <si>
    <t>(w,r,g,s,v) в разд.1 стл.1 стр.51 не должнa заполняться</t>
  </si>
  <si>
    <t>169977</t>
  </si>
  <si>
    <t>Ф.S03s разд.1 стл.1 : [{стр.3}&gt;={стр.1}]</t>
  </si>
  <si>
    <t>(w,r,g,s,v) В разд.1 стл.1 стр.3 должна быть больше или равны строке 1</t>
  </si>
  <si>
    <t>169978</t>
  </si>
  <si>
    <t>169982</t>
  </si>
  <si>
    <t>Ф.S03s разд.1 стл.1 : [{стр.6}&lt;={стр.4}]</t>
  </si>
  <si>
    <t>(w,r,g,s,v) В разд.1 стл.1 стр.6 должны быть меньше или равны строке 4</t>
  </si>
  <si>
    <t>169984</t>
  </si>
  <si>
    <t>Ф.S03s разд.1 стл.1 : [{стр.2}&lt;={стр.1}]</t>
  </si>
  <si>
    <t>(w,r,g,s,v) В разд.1 стл.1 стр.2 должны быть меньше или равны строке 1</t>
  </si>
  <si>
    <t>169985</t>
  </si>
  <si>
    <t>Ф.S03s разд.1 стл.1 : [{стр.17}&lt;={стр.12}]</t>
  </si>
  <si>
    <t>(w,r,g,s,v) в разд.1 стл.1 стр.17 должна быть меньше или равна стр.12</t>
  </si>
  <si>
    <t>169986</t>
  </si>
  <si>
    <t>Ф.S03s разд.1 стл.1 : [{стр.156}&lt;={стр.155}]</t>
  </si>
  <si>
    <t>(r,g,s,v) В разд.1 стл.1 стр.156 должны быть меньше или равны стр.155</t>
  </si>
  <si>
    <t>169987</t>
  </si>
  <si>
    <t>169989</t>
  </si>
  <si>
    <t>Ф.S03s разд.2 стр.1 : [{стл.4}&lt;={стл.3}]</t>
  </si>
  <si>
    <t>(r,s) В разд.2 стл.4 стр.1-7 должны быть меньше или равны разд.4 стл.3 стр.1-7</t>
  </si>
  <si>
    <t>Ф.S03s разд.2 стр.2 : [{стл.4}&lt;={стл.3}]</t>
  </si>
  <si>
    <t>Ф.S03s разд.2 стр.3 : [{стл.4}&lt;={стл.3}]</t>
  </si>
  <si>
    <t>Ф.S03s разд.2 стр.4 : [{стл.4}&lt;={стл.3}]</t>
  </si>
  <si>
    <t>Ф.S03s разд.2 стр.5 : [{стл.4}&lt;={стл.3}]</t>
  </si>
  <si>
    <t>Ф.S03s разд.2 стр.6 : [{стл.4}&lt;={стл.3}]</t>
  </si>
  <si>
    <t>Ф.S03s разд.2 стр.7 : [{стл.4}&lt;={стл.3}]</t>
  </si>
  <si>
    <t>169991</t>
  </si>
  <si>
    <t>Ф.S03s разд.1 стл.1 : [{стр.37}&lt;={стр.36}]</t>
  </si>
  <si>
    <t>(w,r,g,s,v) в разд.1 стл.1 стр.37  должна быть меньше или равна строке 36</t>
  </si>
  <si>
    <t>169992</t>
  </si>
  <si>
    <t>Ф.S03s разд.1 стл.1 : [{стр.11}&gt;={стр.38}]</t>
  </si>
  <si>
    <t>(w,r,g,s,v) В разд.1 стл.1 стр.11 должны быть больше или равны разд.1 стл.1 стр.38</t>
  </si>
  <si>
    <t>169996</t>
  </si>
  <si>
    <t>Ф.S03s разд.1 стл.1 : [{стр.63}&lt;={стр.62}]</t>
  </si>
  <si>
    <t>(r,g,s,v) В разд.1 стл.1 стр.62 должна быть меньше или равна разд.1 стл.1 стр.62</t>
  </si>
  <si>
    <t>169997</t>
  </si>
  <si>
    <t>Ф.S03s разд.1 стл.1 : [{сумма стр.123-124}&lt;={стр.122}]</t>
  </si>
  <si>
    <t>(w,r,g,s,v) В разд.1 стл.1 стр.123-124 должны быть меньше или равны разд.1 стл.1 стр.122</t>
  </si>
  <si>
    <t>169998</t>
  </si>
  <si>
    <t>Ф.S03s разд.1 стл.1 : [{стр.72}&lt;={стр.71}]</t>
  </si>
  <si>
    <t>(w,r,g,s,v) В разд.1 стл.1 стр.72 "в сроки свыше установленных  ГПК РФ" должны быть меньше или равны строке 71"Окончено гражданских дел"</t>
  </si>
  <si>
    <t>170000</t>
  </si>
  <si>
    <t>Ф.S03s разд.2 стл.1 : [{стр.3}&lt;={стр.2}]</t>
  </si>
  <si>
    <t>(r,s) В разд.2 стр.3 в стл.1-4 должна быть меньше или равна стр.2 в стл.1-4</t>
  </si>
  <si>
    <t>Ф.S03s разд.2 стл.2 : [{стр.3}&lt;={стр.2}]</t>
  </si>
  <si>
    <t>Ф.S03s разд.2 стл.3 : [{стр.3}&lt;={стр.2}]</t>
  </si>
  <si>
    <t>Ф.S03s разд.2 стл.4 : [{стр.3}&lt;={стр.2}]</t>
  </si>
  <si>
    <t>170001</t>
  </si>
  <si>
    <t>Ф.S03s разд.1 стл.1 : [{стр.39}&lt;={стр.38}]</t>
  </si>
  <si>
    <t>(w,r,g,s,v) В разд.1 стл.1 стр.39 должна быть меньше или равна разд.1 стл.1 стр.38</t>
  </si>
  <si>
    <t>170002</t>
  </si>
  <si>
    <t>Ф.S03s разд.1 стл.1 : [{сумма стр.127-128}&lt;={стр.126}]</t>
  </si>
  <si>
    <t>(r,g,s,v) В разд.1 стл.1 стр.127-128 должны быть меньше или равны разд.1 стл.1 стр.126</t>
  </si>
  <si>
    <t>170003</t>
  </si>
  <si>
    <t>Ф.S03s разд.1 стл.1 : [{стр.60}&lt;={стр.59}]</t>
  </si>
  <si>
    <t>(r,g,s,v) В разд.1 стл.1 стр.60 должна быть меньше или равна разд.1 стл.1 стр.59</t>
  </si>
  <si>
    <t>170004</t>
  </si>
  <si>
    <t>Ф.S03s разд.2 стр.1 : [{стл.2}&lt;={стл.1}]</t>
  </si>
  <si>
    <t>(r,s) В разд.2 стл.2 стр.1-7 должны быть меньше или равны разд.4 стл.1 стр.1-7</t>
  </si>
  <si>
    <t>Ф.S03s разд.2 стр.2 : [{стл.2}&lt;={стл.1}]</t>
  </si>
  <si>
    <t>Ф.S03s разд.2 стр.3 : [{стл.2}&lt;={стл.1}]</t>
  </si>
  <si>
    <t>Ф.S03s разд.2 стр.4 : [{стл.2}&lt;={стл.1}]</t>
  </si>
  <si>
    <t>Ф.S03s разд.2 стр.5 : [{стл.2}&lt;={стл.1}]</t>
  </si>
  <si>
    <t>Ф.S03s разд.2 стр.6 : [{стл.2}&lt;={стл.1}]</t>
  </si>
  <si>
    <t>Ф.S03s разд.2 стр.7 : [{стл.2}&lt;={стл.1}]</t>
  </si>
  <si>
    <t>170005</t>
  </si>
  <si>
    <t>Ф.S03s разд.1 стл.1 : [{стр.12}={сумма стр.13-16}]</t>
  </si>
  <si>
    <t>(w,r,g,s,v) В разд.1 стл.1 стр.13-16 должна быть равна стр.12</t>
  </si>
  <si>
    <t>170007</t>
  </si>
  <si>
    <t>170008</t>
  </si>
  <si>
    <t>Ф.S03s разд.1 стл.1 : [{стр.65}&lt;={стр.64}]</t>
  </si>
  <si>
    <t>(r,g,s,v) в разд.1 стл.1 стр.65 должна быть меньше или равна стр.64</t>
  </si>
  <si>
    <t>170009</t>
  </si>
  <si>
    <t>Ф.S03s разд.1 стл.1 : [{стр.96}&lt;={стр.95}]</t>
  </si>
  <si>
    <t xml:space="preserve">Подтверждаю, поскольку в отчетном периоде было рассмотрено 1 гражданское дело, перешедшее остатком с 2015 года (№ 3а-35/2015, № 3а-1/2016) </t>
  </si>
  <si>
    <t>(w,r,g,s,v) в разд.1 стл.1 стр.96 "из них принято к производству с нарушением сроков ГПК РФ" должна быть меньше или равна строке 95 "Зарегистрировано исковых заявлений, заявлений и жалоб в порядке гражданского производства, заявлений о выдаче судебного приказа, поступивших в отчетном периоде".</t>
  </si>
  <si>
    <t>170010</t>
  </si>
  <si>
    <t>Ф.S03s разд.1 стл.1 : [{стр.11}&gt;={стр.40}]</t>
  </si>
  <si>
    <t>(w,r,g,s,v) В разд.1 стл.1 стр.11 должны быть больше или равны разд.1 стл.1 стр.40</t>
  </si>
  <si>
    <t>170012</t>
  </si>
  <si>
    <t>Ф.S03s разд.1 стл.1 : [{стр.11}&gt;={стр.36}]</t>
  </si>
  <si>
    <t>(w,r,g,s,v) В разд.1 стл.1 стр.11 должна быть больше или равна разд.1 стл.1 стр.36</t>
  </si>
  <si>
    <t>170013</t>
  </si>
  <si>
    <t>Ф.S03s разд.2 стл.1 : [{стр.5}&lt;={стр.4}]</t>
  </si>
  <si>
    <t>(r,s) В разд.2 стр.5 в стл.1-4 должна быть меньше или равна стр.4 в стл.1-4</t>
  </si>
  <si>
    <t>Ф.S03s разд.2 стл.2 : [{стр.5}&lt;={стр.4}]</t>
  </si>
  <si>
    <t>Ф.S03s разд.2 стл.3 : [{стр.5}&lt;={стр.4}]</t>
  </si>
  <si>
    <t>Ф.S03s разд.2 стл.4 : [{стр.5}&lt;={стр.4}]</t>
  </si>
  <si>
    <t>170015</t>
  </si>
  <si>
    <t>Ф.S03s разд.1 стл.1 : [{стр.18}&lt;={стр.12}]</t>
  </si>
  <si>
    <t>(w,r,g,s,v) В разд.1 стл.1 стр.18 (военнослуж.) должна быть меньше или равна стр.12</t>
  </si>
  <si>
    <t>170017</t>
  </si>
  <si>
    <t>170018</t>
  </si>
  <si>
    <t>Ф.S03s разд.1 стл.1 : [{стр.56}&lt;={стр.55}]</t>
  </si>
  <si>
    <t>(r,g,s,v) В разд.1 стл.1 стр.55"из них удовлетворено таких ходатайств" должна быть меньше или равна разд.1 стл.1 стр.56"Количество рассмотренных ходатайств о применении меры пресечения в виде заключения под стражу"</t>
  </si>
  <si>
    <t>170019</t>
  </si>
  <si>
    <t>Ф.S03s разд.1 стл.1 : [{стр.131}&lt;={стр.130}]</t>
  </si>
  <si>
    <t>(r,g,s,v) В разд.1 стл.1 стр.131 должна быть меньше или равна разд.1 стл.1 стр.130</t>
  </si>
  <si>
    <t>170020</t>
  </si>
  <si>
    <t>Ф.S03s разд.1 стл.1 : [{сумма стр.1-202}&gt;0]</t>
  </si>
  <si>
    <t>(w,r,g,s,v) В разд.1 стл.1 строки должны заполняться</t>
  </si>
  <si>
    <t>170021</t>
  </si>
  <si>
    <t>Ф.S03s разд.1 стл.1 : [{стр.58}&lt;={стр.57}]</t>
  </si>
  <si>
    <t>(r,g,s,v) В разд.1 стл.1 стр.58" из них удовлетворено таких ходатайств" должна быть меньше или равна разд.1 стл.1 стр.54"Количество рассмотренных ходатайств о продлении срока содержания под стражей"</t>
  </si>
  <si>
    <t>170022</t>
  </si>
  <si>
    <t>Ф.S03s разд.1 стл.1 : [{сумма стр.52-53}&lt;={стр.12}]</t>
  </si>
  <si>
    <t>(w,r,g,s,v) В разд.1 стл.1 стр.52-53 должны быть меньше или равны разд.1 стл.1 стр.12</t>
  </si>
  <si>
    <t>170024</t>
  </si>
  <si>
    <t>Ф.S03s разд.1 стл.1 : [{стр.98}&lt;={стр.71}]</t>
  </si>
  <si>
    <t>(w,r,g,s,v) В разд.1 стл.1 стр.98 "Рассмотрено дел в закрытом судебном заседании" должна быть меньше или равна разд.1 стл.1 стр.71 "Окончено гражданских дел".</t>
  </si>
  <si>
    <t>170026</t>
  </si>
  <si>
    <t>Ф.S03s разд.1 стл.1 : [{стр.154}&lt;={стр.153}]</t>
  </si>
  <si>
    <t>(r,g,s,v) В разд.1 стл.1 стр.154 должна быть меньше или равна стр.153</t>
  </si>
  <si>
    <t>170027</t>
  </si>
  <si>
    <t>Ф.S03s разд.1 стл.1 : [{сумма стр.43-44}&lt;={стр.42}]</t>
  </si>
  <si>
    <t>(w,r,g,s,v) в разд.1 стл.1 сумма стр.43-44 должна быть меньше или равна стр.42</t>
  </si>
  <si>
    <t>170028</t>
  </si>
  <si>
    <t>Ф.S03s разд.1 стр.200 : [{стл.1}=0]</t>
  </si>
  <si>
    <t>(w,r,g,s,v) в разд.1 стл.1 стр.200-202 не должны заполняться</t>
  </si>
  <si>
    <t>Ф.S03s разд.1 стр.201 : [{стл.1}=0]</t>
  </si>
  <si>
    <t>Ф.S03s разд.1 стр.202 : [{стл.1}=0]</t>
  </si>
  <si>
    <t>170029</t>
  </si>
  <si>
    <t>Ф.S03s разд.1 стл.1 : [{стр.72}&gt;={сумма стр.79-88}]</t>
  </si>
  <si>
    <t>(w,r,g,s,v) в разд.1 стл.1 стр.72 больше или равна сумме строк 79-88</t>
  </si>
  <si>
    <t>170030</t>
  </si>
  <si>
    <t>Ф.S03s разд.1 стл.1 : [{стр.50}&lt;={стр.11}]</t>
  </si>
  <si>
    <t>(w,r,g,s,v) В разд.1 стл.1 стр.50"Освобождено" должна быть меньше или равна разд.1 стл.1 стр.11"Всего осужденных лиц, оправданных..."</t>
  </si>
  <si>
    <t>170031</t>
  </si>
  <si>
    <t>Ф.S03s разд.1 стл.1 : [{стр.5}&lt;={стр.4}]</t>
  </si>
  <si>
    <t>(w,r,g,s,v) В разд.1 стл.1 стр.5 должны быть меньше или равны строке 4</t>
  </si>
  <si>
    <t>170033</t>
  </si>
  <si>
    <t>Ф.S03s разд.2 стл.1 : [({стр.2}+{стр.7})&gt;={стр.1}]</t>
  </si>
  <si>
    <t>(r,s) В разд.2 сумма стр. 2 и 7 в стл.1-4 должна быть больше или равна стр.1 в стл.1-4</t>
  </si>
  <si>
    <t>Ф.S03s разд.2 стл.2 : [({стр.2}+{стр.7})&gt;={стр.1}]</t>
  </si>
  <si>
    <t>Ф.S03s разд.2 стл.3 : [({стр.2}+{стр.7})&gt;={стр.1}]</t>
  </si>
  <si>
    <t>Ф.S03s разд.2 стл.4 : [({стр.2}+{стр.7})&gt;={стр.1}]</t>
  </si>
  <si>
    <t>170036</t>
  </si>
  <si>
    <t>Ф.S03s разд.1 стл.1 : [{сумма стр.99-118}=0]</t>
  </si>
  <si>
    <t>(s,v) в разд.1 стл.1 стр.99-118 не должны заполняться</t>
  </si>
  <si>
    <t>170037</t>
  </si>
  <si>
    <t>Ф.S03s разд.1 стл.1 : [{сумма стр.139-152}=0]</t>
  </si>
  <si>
    <t>(w,g,s,v,q) в разд.1 стл.1 стр.139-152 не должны заполняться</t>
  </si>
  <si>
    <t>169912</t>
  </si>
  <si>
    <t>Ф.S03s разд.1 стр.55 : [{стл.1}=0]</t>
  </si>
  <si>
    <t>(s,v) в разд.1 стл.1 стр.55-56 не должны заполняться</t>
  </si>
  <si>
    <t>Ф.S03s разд.1 стр.56 : [{стл.1}=0]</t>
  </si>
  <si>
    <t>169990</t>
  </si>
  <si>
    <t>Ф.S03s разд.1 стл.1 : [{стр.130}&lt;={стр.129}]</t>
  </si>
  <si>
    <t>(r,g,s,v) В разд.1 стл.1 стр.130 должна быть меньше или равна стр.129 (КС может быть нарушено в случае вынесения решения по заявлению, принятому к производству в прошлом году)</t>
  </si>
  <si>
    <t>169993</t>
  </si>
  <si>
    <t>Ф.S03s разд.1 стл.1 : [{стр.126}&lt;={стр.125}]</t>
  </si>
  <si>
    <t>(r,g,s,v)В разд.1 стл.1 стр.126 должна быть меньше или равна разд.1 стл.1 стр.125 (КС может быть нарушено в случае вынесения решения по заявлению, принятому к производству в прошлом году)</t>
  </si>
  <si>
    <t>169994</t>
  </si>
  <si>
    <t>Ф.S03s разд.1 стр.18 : [{стл.1}=0]</t>
  </si>
  <si>
    <t>(r,w,s) в разд.1 стл.1 стр.18 "военнослужащие" не должны заполняться</t>
  </si>
  <si>
    <t>170023</t>
  </si>
  <si>
    <t>Ф.S03s разд.1 стл.1 : [{сумма стр.45-48}&lt;={стр.42}]</t>
  </si>
  <si>
    <t>(w,r,g,s,v) В разд.1 стл.1 сумма стр.45-48 должна быть меньше или равна разд.1 стл.1 стр.42</t>
  </si>
  <si>
    <t>170034</t>
  </si>
  <si>
    <t>Ф.S03s разд.1 стл.1 : [{сумма стр.59-60}=0]</t>
  </si>
  <si>
    <t>(s,v) в разд.1 стл.1 стр.59-60 не должны заполняться</t>
  </si>
  <si>
    <t>170035</t>
  </si>
  <si>
    <t>Ф.S03s разд.1 стр.62 : [{стл.1}=0]</t>
  </si>
  <si>
    <t>(s,v) в разд.1 стл.1 стр.62-63 не должны заполняться</t>
  </si>
  <si>
    <t>Ф.S03s разд.1 стр.63 : [{стл.1}=0]</t>
  </si>
  <si>
    <t>Наименование суда</t>
  </si>
  <si>
    <t>сумма формы 8 по делам районных или гарнизонных судов и Формы 8 по делам мировых судей раздел 3 гр.13 стр.1</t>
  </si>
  <si>
    <t>170401</t>
  </si>
  <si>
    <t>Ф.S03s разд.1 стл.1 : [{стр.173}&gt;={стр.174}]</t>
  </si>
  <si>
    <t>(s,v,q) В разд.1 стл.1 стр.173 -число поступивших дел- должна быть больше или равна разд.1 стл.1 стр.174 -число оконченных дел (без учета остатка)</t>
  </si>
  <si>
    <t>169899</t>
  </si>
  <si>
    <t>Ф.S03s разд.1 стл.1 : [{стр.133}&lt;={стр.132}]</t>
  </si>
  <si>
    <t>(s,v,q) В разд.1 стл.1 стр.132"Окончено дел" должна быть больше или равна стр.133 "из них с нарушением срока"</t>
  </si>
  <si>
    <t>170386</t>
  </si>
  <si>
    <t>Ф.S03s разд.1 стл.1 : [{стр.159}&lt;={стр.158}]</t>
  </si>
  <si>
    <t>(s,v,q) В разд.1 стл.1 стр.159 должна быть меньше или равна разд.1 стл.1 стр.158</t>
  </si>
  <si>
    <t>170390</t>
  </si>
  <si>
    <t>Ф.S03s разд.1 стл.1 : [{стр.161}&lt;={стр.160}]</t>
  </si>
  <si>
    <t>(s,v,q) В разд.1 стл.1 стр.161 должна быть меньше или равна разд.1 стл.1 стр.160</t>
  </si>
  <si>
    <t>170396</t>
  </si>
  <si>
    <t>Ф.S03s разд.1 стл.1 : [{стр.175}&lt;={стр.174}]</t>
  </si>
  <si>
    <t>(s,v,q) В разд.1 стл.1 стр.175 должна быть меньше или равна разд.1 стл.1 стр.174</t>
  </si>
  <si>
    <t>170402</t>
  </si>
  <si>
    <t>Ф.S03s разд.1 стл.1 : [{стр.174}&gt;={сумма стр.176-178}]</t>
  </si>
  <si>
    <t>(s,v,q) В разд.1 стл.1 стр.174 должна быть больше или равна суммы стр.176-178</t>
  </si>
  <si>
    <t>170427</t>
  </si>
  <si>
    <t>170431</t>
  </si>
  <si>
    <t>Ф.S03s разд.1 стл.1 : [{стр.189}&lt;={стр.188}]</t>
  </si>
  <si>
    <t>(s,v,q) В разд.1 стл.1 стр.189 должна быть меньше или равна разд.1 стл.1 стр.188</t>
  </si>
  <si>
    <t>170432</t>
  </si>
  <si>
    <t>Ф.S03s разд.1 стл.1 : [{стр.192}&lt;={стр.191}]</t>
  </si>
  <si>
    <t>(s,v,q) В разд.1 стл.1 стр.192 должна быть меньше или равна разд.1 стл.1 стр.191</t>
  </si>
  <si>
    <t>170433</t>
  </si>
  <si>
    <t>Ф.S03s разд.1 стл.1 : [{стр.191}&gt;={сумма стр.193-194}]</t>
  </si>
  <si>
    <t>(s,v,q) В разд.1 стл.1 стр.191 должна быть больше или равна суммы стр.193-194</t>
  </si>
  <si>
    <t>170434</t>
  </si>
  <si>
    <t>Ф.S03s разд.1 стл.1 : [{стр.199}&lt;={стр.198}]</t>
  </si>
  <si>
    <t>(s,v,q) В разд.1 стл.1 стр.199 должна быть меньше или равна разд.1 стл.1 стр.198</t>
  </si>
  <si>
    <t>170435</t>
  </si>
  <si>
    <t>Ф.S03s разд.1 стл.1 : [{стр.134}&lt;={стр.132}]</t>
  </si>
  <si>
    <t>(s,v,q) В разд.1 стл.1 стр.134 должна быть меньше или равна разд.1 стл.1 стр.132</t>
  </si>
  <si>
    <t>Областной и равный ему суд</t>
  </si>
  <si>
    <t>форма 6 раздел 5 стр.6</t>
  </si>
  <si>
    <t>Ф.S03s разд.1 стл.1 : [{сумма стр.7-10}&lt;={стр.4}]</t>
  </si>
  <si>
    <t>(w,r,g,s,v) В разд.1 стл.1 стр.7-10 должны быть меньше или равны строке 4</t>
  </si>
  <si>
    <t>Ф.S03s разд.1 стл.1 : [{сумма стр.165-168}=0]</t>
  </si>
  <si>
    <t>(s,v) в разд.1 стл.1 стр.165-168 не должны заполняться</t>
  </si>
  <si>
    <t>169979</t>
  </si>
  <si>
    <t>Ф.S03g разд.1 стл.1 : [{стр.71}&gt;={сумма стр.74-78}]</t>
  </si>
  <si>
    <t>(w,r,g,s,v) В разд.1 стл.1 стр.71 должна быть больше или равна сумме стр.74-78</t>
  </si>
  <si>
    <t>Ф.S03g разд.1 стл.1 : [{стр.12}&gt;={сумма стр.19-35}]</t>
  </si>
  <si>
    <t>(w,r,g,s,v) В разд.1 стл.1 стр.12 должна быть больше или равна сумме стр.19-35</t>
  </si>
  <si>
    <t>Управлению Судебного департамента в субъекте Российской Федерации</t>
  </si>
  <si>
    <t>Управления  Судебного департамента в субъектах Российской Федерации</t>
  </si>
  <si>
    <t>Ф.S03s разд.1 стл.1 : [{стр.89}&gt;={сумма стр.90-94}]</t>
  </si>
  <si>
    <t>(w,r,g,s,v) В разд.1 стл.1 стр.89 должна быть больше или равна сумме стр.90-94</t>
  </si>
  <si>
    <t>Утверждена 
приказом Судебного департамента
при Верховном Суде Российской Федерации
от 16 июня 2015 г. № 150</t>
  </si>
  <si>
    <t>Ф.S03s разд.1 стл.1 : [{стр.182}&gt;={стр.183}+{сумма стр.185-187}]</t>
  </si>
  <si>
    <t>(s,v,q) В разд.1 стл.1 стр.182 должна быть больше или равна сумме стр.183,185-187</t>
  </si>
  <si>
    <t>сумма формы 8 по делам районных судов или гарнизонных судов и Формы 8 по делам мировых судей раздел 3 сумма гр.18 и гр.19 стр.2</t>
  </si>
  <si>
    <t>Изменены постановления апелляционной инстанции (по делам районных или гарнизонных судов и мировых судей)</t>
  </si>
  <si>
    <t>сумма формы 9 по делам районных или гарнизонных судов и Формы 9 по делам мировых судей раздел 3 гр.7 стр.1</t>
  </si>
  <si>
    <t>Апелляционных определений отменено и изменено судов апелляционной инстанции   
(по делам районных или гарнизонных судов)</t>
  </si>
  <si>
    <t>форма 9 по делам районных или гарнизонных судов раздел 3 сумма граф 9, 10 и 12 стр.2</t>
  </si>
  <si>
    <r>
      <t>Апелляционных определений отменено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судов апелляционной инстанции   
(по делам мировых судей)</t>
    </r>
  </si>
  <si>
    <t>форма 9 по делам мировых судей раздел 3 графы 9, 10 стр.2</t>
  </si>
  <si>
    <r>
      <t>Апелляционных определений изменено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судов апелляционной инстанции   
(по делам мировых судей)</t>
    </r>
  </si>
  <si>
    <t>форма 9 по делам мировых судей раздел 3 гр.12 стр.2</t>
  </si>
  <si>
    <t>сумма формы 8 по делам районных или гарнизонных судов и Формы 8 по делам мировых судей раздел 3 гр.12 стр.2</t>
  </si>
  <si>
    <t>По    гражданским (административным)   делам</t>
  </si>
  <si>
    <t>Поступило гражданских (административных) дел</t>
  </si>
  <si>
    <t xml:space="preserve">Окончено гражданских (административных) дел  </t>
  </si>
  <si>
    <t xml:space="preserve">Рассмотрено
с вынесением 
решения 
по категориям 
гражданских (административных) дел: </t>
  </si>
  <si>
    <t>Зарегистрировано исковых заявлений, заявлений и жалоб в порядке гражданского (административного) производства, заявлений о выдаче судебного приказа, поступивших в отчетном периоде</t>
  </si>
  <si>
    <t>Рассмотрено материалов в порядке гражданского (административного) судопроизводства</t>
  </si>
  <si>
    <t>по гражданским (административным) делам</t>
  </si>
  <si>
    <t>Гражданские (административные) дела</t>
  </si>
  <si>
    <t>Поступило гражданских (административных) дел в отчетном периоде</t>
  </si>
  <si>
    <t xml:space="preserve">Рассмотрено  гражданских (административных) дел по жалобам и представлениям </t>
  </si>
  <si>
    <t>432000, г. Ульяновск, ул. Железной Дивизии, д. 21-А/12</t>
  </si>
  <si>
    <t xml:space="preserve">Судебный департамент при Верховном Суде Российсуой </t>
  </si>
  <si>
    <t xml:space="preserve">              И.о. председателя суда           А.И. Максимов</t>
  </si>
  <si>
    <t xml:space="preserve">             Зам. начальника отдела           С.А. Петровичева</t>
  </si>
  <si>
    <t>(8422) 33-12-59</t>
  </si>
  <si>
    <t>06 апреля 2016 года</t>
  </si>
  <si>
    <t>107996, г. Москва, ул. Гиляровского, д. 31, корп. 2, И-90, ГСП-6</t>
  </si>
  <si>
    <t>по уголовным  делам</t>
  </si>
  <si>
    <t>Принято к производству заявлений  о присуждении компенсации за нарушение права на судопроизводство в разумный срок (областные и окружные суды)</t>
  </si>
  <si>
    <t>по гражданским, административным делам</t>
  </si>
  <si>
    <t xml:space="preserve">Суд присяжных  </t>
  </si>
  <si>
    <t>Форма № 01</t>
  </si>
  <si>
    <t>мес.</t>
  </si>
  <si>
    <t>Уголовные дела</t>
  </si>
  <si>
    <t xml:space="preserve">из них с нарушением сроков УПК РФ </t>
  </si>
  <si>
    <t>Верховный Суд Российской Федерации</t>
  </si>
  <si>
    <t>из них с нарушением сроков ГПК РФ</t>
  </si>
  <si>
    <t>из них на постановления судей (мировых судей)</t>
  </si>
  <si>
    <t>Отменено и изменено не вступивших в законную силу постановлений о назначении административных наказаний</t>
  </si>
  <si>
    <t>из них постановлений вынесенных судьями (мировыми судьями)</t>
  </si>
  <si>
    <t>в сроки свыше 1 года до 2 лет  включительно 
(включая приостановленные)</t>
  </si>
  <si>
    <t>Всего поступило дел об административных правонарушениях за отчетный период</t>
  </si>
  <si>
    <t>Рассмотрено дел по жалобам и протестам на не вступившие в законную силу постановления</t>
  </si>
  <si>
    <t xml:space="preserve">Отменено и изменено постановлений и решений </t>
  </si>
  <si>
    <t xml:space="preserve">30 января, 30 апреля, 
30 июля, 30 октября </t>
  </si>
  <si>
    <r>
      <t>Количество апелляционных дел, оконченных производством</t>
    </r>
  </si>
  <si>
    <t xml:space="preserve">Отменены ВС оправдательные приговоры по числу лиц  (по делам областных и равных им судов, ОВС) </t>
  </si>
  <si>
    <t>Количество апелляционных дел, оконченных производством всего</t>
  </si>
  <si>
    <t>Отменены обвинительные приговоры, вынесенные судом I инстанции (по числу лиц)  
(по делам районных или гарнизонных судов и мировых судей)</t>
  </si>
  <si>
    <t>Отменены обвинительные приговоры, вынесенные судом I  инстанции (по числу лиц), с прекращением дела по реабилитирующим основаниям  
(по делам районных или гарнизонных судов и мировых судей)</t>
  </si>
  <si>
    <t>Изменены обвинительные приговоры, вынесенные судом I инстанции (по числу лиц)   
(по делам районных или гарнизонных судов и мировых судей)</t>
  </si>
  <si>
    <t>Отменены оправдательные приговоры, вынесенные судом I инстанции (по числу лиц) (по делам районных или гарнизонных судов и мировых судей)</t>
  </si>
  <si>
    <t>Отменены и изменены апелляционные постановления (по числу лиц)  
(по делам районных или гарнизонных судов и мировых судей)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</si>
</sst>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General;&quot;Ошибка&quot;"/>
    <numFmt numFmtId="165" formatCode="d\-mmm\-yyyy"/>
    <numFmt numFmtId="166" formatCode="[$-FC19]d\ mmmm\ yyyy\ &quot;г.&quot;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#,##0.00&quot;р.&quot;;[Red]#,##0.00&quot;р.&quot;"/>
    <numFmt numFmtId="177" formatCode="#,##0.00_р_.;[Red]#,##0.00_р_."/>
    <numFmt numFmtId="178" formatCode="#,##0.00_р_."/>
    <numFmt numFmtId="179" formatCode="0.0"/>
    <numFmt numFmtId="180" formatCode="[&lt;=9999999]###\-####;\(###\)\ ###\-####"/>
    <numFmt numFmtId="181" formatCode="[$-F800]dddd\,\ mmmm\ dd\,\ yyyy"/>
  </numFmts>
  <fonts count="7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color indexed="12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color indexed="9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3"/>
      <name val="Times New Roman CYR"/>
      <family val="0"/>
    </font>
    <font>
      <b/>
      <sz val="8"/>
      <name val="Times New Roman CYR"/>
      <family val="1"/>
    </font>
    <font>
      <b/>
      <sz val="18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.5"/>
      <name val="Times New Roman"/>
      <family val="1"/>
    </font>
    <font>
      <b/>
      <sz val="12"/>
      <color indexed="10"/>
      <name val="Times New Roman"/>
      <family val="1"/>
    </font>
    <font>
      <strike/>
      <sz val="11"/>
      <color indexed="10"/>
      <name val="Times New Roman"/>
      <family val="1"/>
    </font>
    <font>
      <strike/>
      <sz val="11"/>
      <name val="Times New Roman"/>
      <family val="1"/>
    </font>
    <font>
      <b/>
      <sz val="12"/>
      <name val="Bernard MT Condensed"/>
      <family val="1"/>
    </font>
    <font>
      <b/>
      <sz val="13"/>
      <name val="Times New Roman"/>
      <family val="1"/>
    </font>
    <font>
      <sz val="10.5"/>
      <name val="Times New Roman"/>
      <family val="1"/>
    </font>
    <font>
      <b/>
      <sz val="10"/>
      <name val="Bernard MT Condensed"/>
      <family val="1"/>
    </font>
    <font>
      <sz val="10"/>
      <name val="Bernard MT Condensed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8"/>
      <name val="Arial Narrow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9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Protection="1">
      <alignment/>
      <protection/>
    </xf>
    <xf numFmtId="0" fontId="12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33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1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59" applyFont="1" applyFill="1" applyAlignment="1" applyProtection="1">
      <alignment shrinkToFit="1"/>
      <protection locked="0"/>
    </xf>
    <xf numFmtId="0" fontId="3" fillId="0" borderId="0" xfId="59" applyFont="1" applyFill="1" applyProtection="1">
      <alignment/>
      <protection locked="0"/>
    </xf>
    <xf numFmtId="0" fontId="1" fillId="0" borderId="0" xfId="59" applyFont="1" applyFill="1" applyBorder="1" applyAlignment="1" applyProtection="1">
      <alignment wrapText="1"/>
      <protection locked="0"/>
    </xf>
    <xf numFmtId="0" fontId="2" fillId="0" borderId="0" xfId="59" applyFont="1" applyFill="1" applyProtection="1">
      <alignment/>
      <protection locked="0"/>
    </xf>
    <xf numFmtId="0" fontId="3" fillId="0" borderId="0" xfId="59" applyFont="1" applyFill="1" applyBorder="1" applyProtection="1">
      <alignment/>
      <protection locked="0"/>
    </xf>
    <xf numFmtId="0" fontId="1" fillId="0" borderId="11" xfId="59" applyFont="1" applyFill="1" applyBorder="1" applyAlignment="1" applyProtection="1">
      <alignment wrapText="1"/>
      <protection locked="0"/>
    </xf>
    <xf numFmtId="0" fontId="1" fillId="0" borderId="12" xfId="59" applyFont="1" applyFill="1" applyBorder="1" applyAlignment="1" applyProtection="1">
      <alignment wrapText="1"/>
      <protection locked="0"/>
    </xf>
    <xf numFmtId="0" fontId="1" fillId="0" borderId="13" xfId="59" applyFont="1" applyFill="1" applyBorder="1" applyAlignment="1" applyProtection="1">
      <alignment wrapText="1"/>
      <protection locked="0"/>
    </xf>
    <xf numFmtId="0" fontId="2" fillId="0" borderId="0" xfId="59" applyFont="1" applyFill="1" applyBorder="1" applyAlignment="1" applyProtection="1">
      <alignment/>
      <protection locked="0"/>
    </xf>
    <xf numFmtId="0" fontId="2" fillId="0" borderId="14" xfId="59" applyFont="1" applyFill="1" applyBorder="1" applyProtection="1">
      <alignment/>
      <protection locked="0"/>
    </xf>
    <xf numFmtId="0" fontId="2" fillId="0" borderId="0" xfId="59" applyFont="1" applyFill="1" applyBorder="1" applyAlignment="1" applyProtection="1">
      <alignment vertical="top" wrapText="1"/>
      <protection locked="0"/>
    </xf>
    <xf numFmtId="0" fontId="2" fillId="0" borderId="0" xfId="59" applyFont="1" applyFill="1" applyBorder="1" applyProtection="1">
      <alignment/>
      <protection locked="0"/>
    </xf>
    <xf numFmtId="0" fontId="5" fillId="0" borderId="0" xfId="59" applyFont="1" applyFill="1" applyBorder="1" applyAlignment="1" applyProtection="1">
      <alignment horizontal="center" vertical="center" wrapText="1"/>
      <protection locked="0"/>
    </xf>
    <xf numFmtId="0" fontId="1" fillId="0" borderId="0" xfId="59" applyFont="1" applyFill="1" applyProtection="1">
      <alignment/>
      <protection locked="0"/>
    </xf>
    <xf numFmtId="0" fontId="39" fillId="0" borderId="15" xfId="61" applyFont="1" applyFill="1" applyBorder="1" applyProtection="1">
      <alignment/>
      <protection/>
    </xf>
    <xf numFmtId="0" fontId="3" fillId="0" borderId="16" xfId="61" applyFont="1" applyFill="1" applyBorder="1" applyProtection="1">
      <alignment/>
      <protection/>
    </xf>
    <xf numFmtId="0" fontId="1" fillId="0" borderId="0" xfId="59" applyFont="1" applyFill="1" applyBorder="1" applyAlignment="1" applyProtection="1">
      <alignment vertical="center" wrapText="1"/>
      <protection locked="0"/>
    </xf>
    <xf numFmtId="0" fontId="2" fillId="0" borderId="0" xfId="61" applyFont="1" applyFill="1" applyProtection="1">
      <alignment/>
      <protection/>
    </xf>
    <xf numFmtId="0" fontId="1" fillId="0" borderId="16" xfId="61" applyFont="1" applyFill="1" applyBorder="1" applyAlignment="1" applyProtection="1">
      <alignment horizontal="left"/>
      <protection locked="0"/>
    </xf>
    <xf numFmtId="0" fontId="1" fillId="0" borderId="17" xfId="61" applyFont="1" applyFill="1" applyBorder="1" applyAlignment="1" applyProtection="1">
      <alignment horizontal="left"/>
      <protection locked="0"/>
    </xf>
    <xf numFmtId="0" fontId="40" fillId="0" borderId="0" xfId="59" applyFont="1" applyFill="1" applyBorder="1" applyAlignment="1" applyProtection="1">
      <alignment horizontal="center" vertical="top"/>
      <protection locked="0"/>
    </xf>
    <xf numFmtId="0" fontId="40" fillId="0" borderId="0" xfId="59" applyFont="1" applyFill="1" applyProtection="1">
      <alignment/>
      <protection locked="0"/>
    </xf>
    <xf numFmtId="0" fontId="2" fillId="0" borderId="0" xfId="59" applyFont="1" applyFill="1" applyBorder="1" applyAlignment="1" applyProtection="1">
      <alignment horizontal="center"/>
      <protection locked="0"/>
    </xf>
    <xf numFmtId="0" fontId="1" fillId="0" borderId="0" xfId="59" applyFont="1" applyFill="1" applyBorder="1" applyAlignment="1" applyProtection="1">
      <alignment horizontal="center" vertical="center" wrapText="1"/>
      <protection locked="0"/>
    </xf>
    <xf numFmtId="0" fontId="1" fillId="0" borderId="0" xfId="59" applyFont="1" applyFill="1" applyBorder="1" applyAlignment="1" applyProtection="1">
      <alignment horizontal="left"/>
      <protection locked="0"/>
    </xf>
    <xf numFmtId="0" fontId="3" fillId="0" borderId="0" xfId="59" applyFont="1" applyFill="1" applyBorder="1" applyProtection="1">
      <alignment/>
      <protection/>
    </xf>
    <xf numFmtId="0" fontId="4" fillId="0" borderId="0" xfId="59" applyFont="1" applyFill="1" applyBorder="1" applyProtection="1">
      <alignment/>
      <protection/>
    </xf>
    <xf numFmtId="14" fontId="3" fillId="0" borderId="0" xfId="59" applyNumberFormat="1" applyFont="1" applyFill="1" applyBorder="1" applyProtection="1">
      <alignment/>
      <protection/>
    </xf>
    <xf numFmtId="0" fontId="41" fillId="0" borderId="0" xfId="59" applyFont="1" applyFill="1" applyBorder="1" applyAlignment="1" applyProtection="1">
      <alignment horizontal="right"/>
      <protection/>
    </xf>
    <xf numFmtId="0" fontId="38" fillId="0" borderId="0" xfId="0" applyFont="1" applyFill="1" applyAlignment="1" applyProtection="1" quotePrefix="1">
      <alignment shrinkToFit="1"/>
      <protection/>
    </xf>
    <xf numFmtId="0" fontId="2" fillId="0" borderId="0" xfId="62" applyFont="1" applyFill="1" applyAlignment="1" applyProtection="1">
      <alignment shrinkToFit="1"/>
      <protection/>
    </xf>
    <xf numFmtId="0" fontId="10" fillId="0" borderId="0" xfId="33" applyFont="1" applyFill="1" applyAlignment="1" applyProtection="1">
      <alignment vertical="top" shrinkToFit="1"/>
      <protection/>
    </xf>
    <xf numFmtId="0" fontId="4" fillId="0" borderId="0" xfId="33" applyFont="1" applyFill="1" applyBorder="1" applyAlignment="1" applyProtection="1">
      <alignment horizontal="left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" fillId="0" borderId="20" xfId="33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43" fillId="0" borderId="19" xfId="33" applyFont="1" applyFill="1" applyBorder="1" applyAlignment="1" applyProtection="1">
      <alignment horizontal="left" vertical="center" wrapText="1"/>
      <protection/>
    </xf>
    <xf numFmtId="0" fontId="43" fillId="0" borderId="18" xfId="33" applyFont="1" applyFill="1" applyBorder="1" applyAlignment="1" applyProtection="1">
      <alignment vertical="center" wrapText="1"/>
      <protection/>
    </xf>
    <xf numFmtId="0" fontId="43" fillId="0" borderId="19" xfId="33" applyFont="1" applyFill="1" applyBorder="1" applyAlignment="1" applyProtection="1">
      <alignment vertical="center" wrapText="1"/>
      <protection/>
    </xf>
    <xf numFmtId="0" fontId="43" fillId="0" borderId="10" xfId="33" applyFont="1" applyFill="1" applyBorder="1" applyAlignment="1" applyProtection="1">
      <alignment vertical="center" wrapText="1"/>
      <protection/>
    </xf>
    <xf numFmtId="0" fontId="43" fillId="0" borderId="10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vertical="center" wrapText="1"/>
      <protection/>
    </xf>
    <xf numFmtId="0" fontId="3" fillId="0" borderId="1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Alignment="1" applyProtection="1">
      <alignment horizontal="center"/>
      <protection/>
    </xf>
    <xf numFmtId="0" fontId="3" fillId="0" borderId="0" xfId="33" applyFont="1" applyFill="1" applyAlignment="1" applyProtection="1">
      <alignment horizontal="center"/>
      <protection/>
    </xf>
    <xf numFmtId="49" fontId="5" fillId="0" borderId="0" xfId="33" applyNumberFormat="1" applyFont="1" applyFill="1" applyProtection="1">
      <alignment/>
      <protection/>
    </xf>
    <xf numFmtId="0" fontId="39" fillId="0" borderId="0" xfId="0" applyFont="1" applyFill="1" applyAlignment="1">
      <alignment/>
    </xf>
    <xf numFmtId="0" fontId="13" fillId="0" borderId="0" xfId="33" applyFont="1" applyFill="1" applyAlignment="1">
      <alignment horizontal="left"/>
      <protection/>
    </xf>
    <xf numFmtId="0" fontId="13" fillId="0" borderId="0" xfId="33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33" applyFont="1" applyFill="1" applyBorder="1" applyAlignment="1">
      <alignment horizontal="left"/>
      <protection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 applyProtection="1">
      <alignment wrapText="1"/>
      <protection/>
    </xf>
    <xf numFmtId="0" fontId="44" fillId="0" borderId="21" xfId="33" applyFont="1" applyFill="1" applyBorder="1" applyAlignment="1">
      <alignment horizontal="center" vertical="center" wrapText="1"/>
      <protection/>
    </xf>
    <xf numFmtId="0" fontId="45" fillId="0" borderId="10" xfId="33" applyFont="1" applyFill="1" applyBorder="1" applyAlignment="1">
      <alignment horizontal="center"/>
      <protection/>
    </xf>
    <xf numFmtId="0" fontId="45" fillId="0" borderId="10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Protection="1">
      <alignment/>
      <protection/>
    </xf>
    <xf numFmtId="0" fontId="2" fillId="0" borderId="0" xfId="33" applyFont="1" applyFill="1" applyProtection="1">
      <alignment/>
      <protection/>
    </xf>
    <xf numFmtId="0" fontId="15" fillId="0" borderId="10" xfId="33" applyFont="1" applyFill="1" applyBorder="1" applyAlignment="1">
      <alignment vertical="center" wrapText="1"/>
      <protection/>
    </xf>
    <xf numFmtId="3" fontId="11" fillId="23" borderId="10" xfId="33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41" fillId="23" borderId="10" xfId="33" applyNumberFormat="1" applyFont="1" applyFill="1" applyBorder="1" applyAlignment="1" applyProtection="1">
      <alignment horizontal="right" vertical="center" wrapText="1"/>
      <protection/>
    </xf>
    <xf numFmtId="3" fontId="41" fillId="7" borderId="10" xfId="33" applyNumberFormat="1" applyFont="1" applyFill="1" applyBorder="1" applyAlignment="1" applyProtection="1">
      <alignment horizontal="right" vertical="center" wrapText="1"/>
      <protection/>
    </xf>
    <xf numFmtId="3" fontId="41" fillId="20" borderId="10" xfId="33" applyNumberFormat="1" applyFont="1" applyFill="1" applyBorder="1" applyAlignment="1" applyProtection="1">
      <alignment horizontal="right" vertical="center" wrapText="1"/>
      <protection/>
    </xf>
    <xf numFmtId="0" fontId="11" fillId="0" borderId="0" xfId="33" applyFont="1" applyFill="1" applyBorder="1" applyAlignment="1" applyProtection="1">
      <alignment horizontal="left" vertical="center"/>
      <protection/>
    </xf>
    <xf numFmtId="0" fontId="11" fillId="0" borderId="0" xfId="33" applyFont="1" applyFill="1" applyBorder="1" applyAlignment="1" applyProtection="1">
      <alignment horizontal="left"/>
      <protection/>
    </xf>
    <xf numFmtId="0" fontId="48" fillId="0" borderId="12" xfId="59" applyFont="1" applyFill="1" applyBorder="1" applyAlignment="1" applyProtection="1">
      <alignment horizontal="left" wrapText="1"/>
      <protection locked="0"/>
    </xf>
    <xf numFmtId="0" fontId="48" fillId="0" borderId="12" xfId="59" applyFont="1" applyFill="1" applyBorder="1" applyAlignment="1" applyProtection="1">
      <alignment horizontal="center" wrapText="1"/>
      <protection locked="0"/>
    </xf>
    <xf numFmtId="0" fontId="48" fillId="0" borderId="12" xfId="59" applyFont="1" applyFill="1" applyBorder="1" applyAlignment="1" applyProtection="1">
      <alignment wrapText="1"/>
      <protection locked="0"/>
    </xf>
    <xf numFmtId="0" fontId="18" fillId="0" borderId="15" xfId="61" applyFont="1" applyFill="1" applyBorder="1" applyAlignment="1" applyProtection="1">
      <alignment horizontal="left"/>
      <protection/>
    </xf>
    <xf numFmtId="0" fontId="18" fillId="0" borderId="16" xfId="61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23" borderId="10" xfId="0" applyFont="1" applyFill="1" applyBorder="1" applyAlignment="1" applyProtection="1">
      <alignment wrapText="1"/>
      <protection locked="0"/>
    </xf>
    <xf numFmtId="14" fontId="3" fillId="0" borderId="0" xfId="59" applyNumberFormat="1" applyFont="1" applyFill="1" applyProtection="1">
      <alignment/>
      <protection locked="0"/>
    </xf>
    <xf numFmtId="0" fontId="3" fillId="0" borderId="21" xfId="33" applyFont="1" applyFill="1" applyBorder="1" applyAlignment="1" applyProtection="1">
      <alignment horizontal="left" vertical="center" wrapText="1"/>
      <protection/>
    </xf>
    <xf numFmtId="0" fontId="3" fillId="0" borderId="19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horizontal="left" wrapText="1"/>
      <protection locked="0"/>
    </xf>
    <xf numFmtId="0" fontId="42" fillId="0" borderId="0" xfId="33" applyFont="1" applyFill="1" applyBorder="1" applyAlignment="1" applyProtection="1">
      <alignment horizontal="center" vertical="top" textRotation="90" wrapText="1"/>
      <protection/>
    </xf>
    <xf numFmtId="0" fontId="43" fillId="0" borderId="0" xfId="33" applyFont="1" applyFill="1" applyBorder="1" applyAlignment="1" applyProtection="1">
      <alignment horizontal="center" vertical="center" wrapText="1"/>
      <protection/>
    </xf>
    <xf numFmtId="0" fontId="43" fillId="0" borderId="0" xfId="33" applyFont="1" applyFill="1" applyBorder="1" applyAlignment="1" applyProtection="1">
      <alignment vertical="center" wrapText="1"/>
      <protection/>
    </xf>
    <xf numFmtId="0" fontId="3" fillId="0" borderId="0" xfId="33" applyFont="1" applyFill="1" applyBorder="1" applyAlignment="1" applyProtection="1">
      <alignment horizontal="left" vertical="center" wrapText="1"/>
      <protection/>
    </xf>
    <xf numFmtId="0" fontId="12" fillId="0" borderId="0" xfId="33" applyFont="1" applyFill="1" applyBorder="1" applyAlignment="1" applyProtection="1">
      <alignment horizontal="center" vertical="center" wrapText="1"/>
      <protection/>
    </xf>
    <xf numFmtId="0" fontId="43" fillId="0" borderId="0" xfId="33" applyFont="1" applyFill="1" applyBorder="1" applyAlignment="1" applyProtection="1">
      <alignment horizontal="left" vertical="center" wrapText="1"/>
      <protection/>
    </xf>
    <xf numFmtId="0" fontId="51" fillId="0" borderId="0" xfId="33" applyFont="1" applyFill="1" applyBorder="1" applyAlignment="1" applyProtection="1">
      <alignment horizontal="center" vertical="center" wrapText="1"/>
      <protection/>
    </xf>
    <xf numFmtId="0" fontId="42" fillId="0" borderId="0" xfId="33" applyFont="1" applyFill="1" applyBorder="1" applyAlignment="1" applyProtection="1">
      <alignment horizontal="center" vertical="top" textRotation="90"/>
      <protection/>
    </xf>
    <xf numFmtId="0" fontId="3" fillId="0" borderId="0" xfId="33" applyFont="1" applyFill="1" applyBorder="1" applyAlignment="1" applyProtection="1">
      <alignment vertical="center" wrapText="1"/>
      <protection/>
    </xf>
    <xf numFmtId="0" fontId="13" fillId="0" borderId="0" xfId="33" applyFont="1" applyFill="1" applyBorder="1" applyAlignment="1" applyProtection="1">
      <alignment horizontal="center" vertical="center" textRotation="90" wrapText="1"/>
      <protection/>
    </xf>
    <xf numFmtId="0" fontId="4" fillId="0" borderId="0" xfId="33" applyFont="1" applyFill="1" applyBorder="1" applyAlignment="1" applyProtection="1">
      <alignment horizontal="center" vertical="center" textRotation="90" wrapText="1"/>
      <protection/>
    </xf>
    <xf numFmtId="0" fontId="42" fillId="0" borderId="0" xfId="33" applyFont="1" applyFill="1" applyBorder="1" applyAlignment="1" applyProtection="1">
      <alignment horizontal="center" vertical="center" textRotation="90"/>
      <protection/>
    </xf>
    <xf numFmtId="0" fontId="41" fillId="0" borderId="0" xfId="33" applyFont="1" applyFill="1" applyBorder="1" applyAlignment="1" applyProtection="1">
      <alignment horizontal="center" vertical="top" textRotation="90" wrapText="1"/>
      <protection/>
    </xf>
    <xf numFmtId="0" fontId="43" fillId="0" borderId="0" xfId="33" applyFont="1" applyFill="1" applyBorder="1" applyAlignment="1" applyProtection="1">
      <alignment horizontal="left" vertical="center" wrapText="1"/>
      <protection locked="0"/>
    </xf>
    <xf numFmtId="0" fontId="3" fillId="0" borderId="0" xfId="33" applyFont="1" applyFill="1" applyBorder="1" applyAlignment="1" applyProtection="1">
      <alignment horizontal="left" wrapText="1"/>
      <protection locked="0"/>
    </xf>
    <xf numFmtId="0" fontId="42" fillId="0" borderId="0" xfId="33" applyFont="1" applyFill="1" applyBorder="1" applyAlignment="1" applyProtection="1">
      <alignment horizontal="center" vertical="center" textRotation="90" wrapText="1"/>
      <protection/>
    </xf>
    <xf numFmtId="0" fontId="12" fillId="0" borderId="0" xfId="33" applyFont="1" applyFill="1" applyBorder="1" applyAlignment="1" applyProtection="1">
      <alignment horizontal="center" vertical="center" textRotation="90" wrapText="1"/>
      <protection/>
    </xf>
    <xf numFmtId="0" fontId="41" fillId="0" borderId="0" xfId="33" applyFont="1" applyFill="1" applyBorder="1" applyAlignment="1" applyProtection="1">
      <alignment horizontal="center" vertical="center" textRotation="90" wrapText="1"/>
      <protection/>
    </xf>
    <xf numFmtId="0" fontId="11" fillId="0" borderId="0" xfId="33" applyFont="1" applyFill="1" applyBorder="1" applyAlignment="1" applyProtection="1">
      <alignment horizontal="center" vertical="top" textRotation="90" wrapText="1"/>
      <protection/>
    </xf>
    <xf numFmtId="0" fontId="11" fillId="0" borderId="0" xfId="33" applyFont="1" applyFill="1" applyBorder="1" applyAlignment="1" applyProtection="1">
      <alignment horizontal="center" vertical="center" textRotation="90" wrapText="1"/>
      <protection/>
    </xf>
    <xf numFmtId="0" fontId="41" fillId="0" borderId="0" xfId="33" applyFont="1" applyFill="1" applyBorder="1" applyAlignment="1" applyProtection="1">
      <alignment horizontal="distributed" vertical="center" textRotation="90" wrapText="1"/>
      <protection/>
    </xf>
    <xf numFmtId="0" fontId="1" fillId="0" borderId="0" xfId="33" applyFont="1" applyFill="1" applyBorder="1" applyAlignment="1" applyProtection="1">
      <alignment horizontal="center" vertical="center" textRotation="90" wrapText="1"/>
      <protection/>
    </xf>
    <xf numFmtId="0" fontId="11" fillId="0" borderId="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Alignment="1" applyProtection="1">
      <alignment horizontal="center"/>
      <protection/>
    </xf>
    <xf numFmtId="0" fontId="3" fillId="0" borderId="0" xfId="33" applyFont="1" applyFill="1" applyBorder="1" applyAlignment="1" applyProtection="1">
      <alignment horizontal="center"/>
      <protection/>
    </xf>
    <xf numFmtId="49" fontId="5" fillId="0" borderId="0" xfId="33" applyNumberFormat="1" applyFont="1" applyFill="1" applyBorder="1" applyProtection="1">
      <alignment/>
      <protection/>
    </xf>
    <xf numFmtId="3" fontId="41" fillId="0" borderId="0" xfId="33" applyNumberFormat="1" applyFont="1" applyFill="1" applyBorder="1" applyAlignment="1" applyProtection="1">
      <alignment horizontal="right" vertical="center" wrapText="1"/>
      <protection/>
    </xf>
    <xf numFmtId="180" fontId="5" fillId="0" borderId="22" xfId="0" applyNumberFormat="1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 wrapText="1"/>
      <protection locked="0"/>
    </xf>
    <xf numFmtId="0" fontId="4" fillId="0" borderId="24" xfId="0" applyFont="1" applyFill="1" applyBorder="1" applyAlignment="1" applyProtection="1">
      <alignment vertical="top" wrapTex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9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 wrapText="1"/>
    </xf>
    <xf numFmtId="0" fontId="52" fillId="0" borderId="0" xfId="59" applyFont="1" applyFill="1" applyProtection="1">
      <alignment/>
      <protection locked="0"/>
    </xf>
    <xf numFmtId="0" fontId="47" fillId="0" borderId="0" xfId="33" applyFont="1" applyFill="1" applyBorder="1" applyAlignment="1" applyProtection="1">
      <alignment horizontal="left" vertical="top"/>
      <protection/>
    </xf>
    <xf numFmtId="0" fontId="3" fillId="0" borderId="10" xfId="33" applyFont="1" applyFill="1" applyBorder="1" applyAlignment="1" applyProtection="1">
      <alignment horizontal="left" vertical="center" wrapText="1"/>
      <protection locked="0"/>
    </xf>
    <xf numFmtId="0" fontId="5" fillId="0" borderId="0" xfId="59" applyFont="1" applyFill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11" fillId="22" borderId="27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11" fillId="0" borderId="0" xfId="0" applyFont="1" applyAlignment="1" applyProtection="1">
      <alignment horizontal="right"/>
      <protection/>
    </xf>
    <xf numFmtId="0" fontId="48" fillId="23" borderId="12" xfId="59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4" borderId="28" xfId="56" applyNumberFormat="1" applyFont="1" applyFill="1" applyBorder="1" applyAlignment="1">
      <alignment horizontal="center" vertical="center"/>
      <protection/>
    </xf>
    <xf numFmtId="0" fontId="4" fillId="24" borderId="28" xfId="56" applyNumberFormat="1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wrapText="1"/>
    </xf>
    <xf numFmtId="0" fontId="4" fillId="24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3" fillId="0" borderId="18" xfId="33" applyFont="1" applyFill="1" applyBorder="1" applyAlignment="1" applyProtection="1">
      <alignment horizontal="left" vertical="center" wrapText="1"/>
      <protection/>
    </xf>
    <xf numFmtId="0" fontId="4" fillId="0" borderId="0" xfId="33" applyFont="1" applyFill="1" applyBorder="1" applyAlignment="1" applyProtection="1">
      <alignment horizontal="right" vertical="center"/>
      <protection/>
    </xf>
    <xf numFmtId="0" fontId="11" fillId="0" borderId="29" xfId="33" applyFont="1" applyFill="1" applyBorder="1" applyAlignment="1" applyProtection="1">
      <alignment horizontal="left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3" fillId="0" borderId="0" xfId="33" applyFont="1" applyFill="1" applyAlignment="1" applyProtection="1">
      <alignment vertical="center"/>
      <protection/>
    </xf>
    <xf numFmtId="0" fontId="11" fillId="22" borderId="10" xfId="0" applyFont="1" applyFill="1" applyBorder="1" applyAlignment="1">
      <alignment horizontal="left"/>
    </xf>
    <xf numFmtId="49" fontId="5" fillId="0" borderId="30" xfId="0" applyNumberFormat="1" applyFont="1" applyFill="1" applyBorder="1" applyAlignment="1">
      <alignment wrapText="1"/>
    </xf>
    <xf numFmtId="0" fontId="5" fillId="0" borderId="27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24" borderId="29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/>
    </xf>
    <xf numFmtId="0" fontId="11" fillId="22" borderId="30" xfId="0" applyFont="1" applyFill="1" applyBorder="1" applyAlignment="1">
      <alignment horizontal="left"/>
    </xf>
    <xf numFmtId="0" fontId="11" fillId="22" borderId="29" xfId="0" applyFont="1" applyFill="1" applyBorder="1" applyAlignment="1">
      <alignment horizontal="left"/>
    </xf>
    <xf numFmtId="49" fontId="5" fillId="0" borderId="31" xfId="0" applyNumberFormat="1" applyFont="1" applyFill="1" applyBorder="1" applyAlignment="1">
      <alignment wrapText="1"/>
    </xf>
    <xf numFmtId="0" fontId="5" fillId="0" borderId="32" xfId="0" applyFont="1" applyBorder="1" applyAlignment="1">
      <alignment horizontal="right"/>
    </xf>
    <xf numFmtId="49" fontId="5" fillId="0" borderId="33" xfId="0" applyNumberFormat="1" applyFont="1" applyFill="1" applyBorder="1" applyAlignment="1">
      <alignment wrapText="1"/>
    </xf>
    <xf numFmtId="0" fontId="5" fillId="0" borderId="34" xfId="0" applyFont="1" applyBorder="1" applyAlignment="1">
      <alignment horizontal="right"/>
    </xf>
    <xf numFmtId="0" fontId="0" fillId="0" borderId="35" xfId="58" applyNumberFormat="1" applyBorder="1" applyAlignment="1">
      <alignment wrapText="1"/>
      <protection/>
    </xf>
    <xf numFmtId="0" fontId="0" fillId="0" borderId="35" xfId="58" applyNumberFormat="1" applyBorder="1" applyAlignment="1">
      <alignment horizontal="center"/>
      <protection/>
    </xf>
    <xf numFmtId="0" fontId="64" fillId="0" borderId="35" xfId="58" applyNumberFormat="1" applyFont="1" applyBorder="1">
      <alignment/>
      <protection/>
    </xf>
    <xf numFmtId="0" fontId="63" fillId="0" borderId="35" xfId="55" applyNumberFormat="1" applyFont="1" applyBorder="1">
      <alignment/>
      <protection/>
    </xf>
    <xf numFmtId="0" fontId="0" fillId="0" borderId="35" xfId="55" applyNumberFormat="1" applyBorder="1" applyAlignment="1">
      <alignment wrapText="1"/>
      <protection/>
    </xf>
    <xf numFmtId="0" fontId="65" fillId="24" borderId="35" xfId="55" applyNumberFormat="1" applyFont="1" applyFill="1" applyBorder="1" applyAlignment="1">
      <alignment wrapText="1"/>
      <protection/>
    </xf>
    <xf numFmtId="0" fontId="65" fillId="24" borderId="28" xfId="55" applyNumberFormat="1" applyFont="1" applyFill="1" applyBorder="1" applyAlignment="1">
      <alignment horizontal="center"/>
      <protection/>
    </xf>
    <xf numFmtId="0" fontId="65" fillId="24" borderId="28" xfId="55" applyNumberFormat="1" applyFont="1" applyFill="1" applyBorder="1" applyAlignment="1">
      <alignment horizontal="center" wrapText="1"/>
      <protection/>
    </xf>
    <xf numFmtId="0" fontId="68" fillId="0" borderId="35" xfId="55" applyNumberFormat="1" applyFont="1" applyBorder="1" applyAlignment="1">
      <alignment horizontal="center"/>
      <protection/>
    </xf>
    <xf numFmtId="0" fontId="69" fillId="0" borderId="0" xfId="0" applyFont="1" applyAlignment="1">
      <alignment horizontal="center"/>
    </xf>
    <xf numFmtId="0" fontId="65" fillId="24" borderId="28" xfId="55" applyNumberFormat="1" applyFont="1" applyFill="1" applyBorder="1" applyAlignment="1">
      <alignment horizontal="center"/>
      <protection/>
    </xf>
    <xf numFmtId="0" fontId="0" fillId="0" borderId="35" xfId="55" applyNumberFormat="1" applyBorder="1" applyAlignment="1">
      <alignment horizontal="center"/>
      <protection/>
    </xf>
    <xf numFmtId="0" fontId="0" fillId="0" borderId="35" xfId="57" applyNumberFormat="1" applyFont="1" applyBorder="1" applyAlignment="1">
      <alignment wrapText="1"/>
      <protection/>
    </xf>
    <xf numFmtId="0" fontId="41" fillId="0" borderId="15" xfId="59" applyFont="1" applyFill="1" applyBorder="1" applyAlignment="1" applyProtection="1">
      <alignment horizontal="center"/>
      <protection locked="0"/>
    </xf>
    <xf numFmtId="0" fontId="41" fillId="0" borderId="16" xfId="59" applyFont="1" applyFill="1" applyBorder="1" applyAlignment="1" applyProtection="1">
      <alignment horizontal="center"/>
      <protection locked="0"/>
    </xf>
    <xf numFmtId="0" fontId="2" fillId="0" borderId="36" xfId="61" applyFont="1" applyFill="1" applyBorder="1" applyAlignment="1" applyProtection="1">
      <alignment horizontal="center" vertical="center" wrapText="1"/>
      <protection locked="0"/>
    </xf>
    <xf numFmtId="0" fontId="13" fillId="0" borderId="15" xfId="59" applyFont="1" applyFill="1" applyBorder="1" applyAlignment="1" applyProtection="1">
      <alignment horizontal="center" wrapText="1"/>
      <protection locked="0"/>
    </xf>
    <xf numFmtId="0" fontId="13" fillId="0" borderId="16" xfId="59" applyFont="1" applyFill="1" applyBorder="1" applyAlignment="1" applyProtection="1">
      <alignment horizontal="center" wrapText="1"/>
      <protection locked="0"/>
    </xf>
    <xf numFmtId="0" fontId="13" fillId="0" borderId="17" xfId="59" applyFont="1" applyFill="1" applyBorder="1" applyAlignment="1" applyProtection="1">
      <alignment horizontal="center" wrapText="1"/>
      <protection locked="0"/>
    </xf>
    <xf numFmtId="0" fontId="13" fillId="0" borderId="15" xfId="61" applyFont="1" applyFill="1" applyBorder="1" applyAlignment="1" applyProtection="1">
      <alignment horizontal="center" vertical="center"/>
      <protection locked="0"/>
    </xf>
    <xf numFmtId="0" fontId="13" fillId="0" borderId="16" xfId="61" applyFont="1" applyFill="1" applyBorder="1" applyAlignment="1" applyProtection="1">
      <alignment horizontal="center" vertical="center"/>
      <protection locked="0"/>
    </xf>
    <xf numFmtId="0" fontId="13" fillId="0" borderId="17" xfId="61" applyFont="1" applyFill="1" applyBorder="1" applyAlignment="1" applyProtection="1">
      <alignment horizontal="center" vertical="center"/>
      <protection locked="0"/>
    </xf>
    <xf numFmtId="0" fontId="2" fillId="0" borderId="15" xfId="61" applyFont="1" applyFill="1" applyBorder="1" applyAlignment="1" applyProtection="1">
      <alignment horizontal="center" vertical="center" wrapText="1"/>
      <protection locked="0"/>
    </xf>
    <xf numFmtId="0" fontId="2" fillId="0" borderId="16" xfId="61" applyFont="1" applyFill="1" applyBorder="1" applyAlignment="1" applyProtection="1">
      <alignment horizontal="center" vertical="center" wrapText="1"/>
      <protection locked="0"/>
    </xf>
    <xf numFmtId="0" fontId="2" fillId="0" borderId="17" xfId="61" applyFont="1" applyFill="1" applyBorder="1" applyAlignment="1" applyProtection="1">
      <alignment horizontal="center" vertical="center" wrapText="1"/>
      <protection locked="0"/>
    </xf>
    <xf numFmtId="0" fontId="2" fillId="0" borderId="37" xfId="61" applyFont="1" applyFill="1" applyBorder="1" applyAlignment="1" applyProtection="1">
      <alignment horizontal="center" vertical="center" wrapText="1"/>
      <protection locked="0"/>
    </xf>
    <xf numFmtId="0" fontId="2" fillId="0" borderId="38" xfId="61" applyFont="1" applyFill="1" applyBorder="1" applyAlignment="1" applyProtection="1">
      <alignment horizontal="center" vertical="center" wrapText="1"/>
      <protection locked="0"/>
    </xf>
    <xf numFmtId="0" fontId="2" fillId="0" borderId="39" xfId="61" applyFont="1" applyFill="1" applyBorder="1" applyAlignment="1" applyProtection="1">
      <alignment horizontal="center" vertical="center" wrapText="1"/>
      <protection locked="0"/>
    </xf>
    <xf numFmtId="0" fontId="2" fillId="0" borderId="11" xfId="61" applyFont="1" applyFill="1" applyBorder="1" applyAlignment="1" applyProtection="1">
      <alignment horizontal="center" vertical="center" wrapText="1"/>
      <protection locked="0"/>
    </xf>
    <xf numFmtId="0" fontId="2" fillId="0" borderId="12" xfId="61" applyFont="1" applyFill="1" applyBorder="1" applyAlignment="1" applyProtection="1">
      <alignment horizontal="center" vertical="center" wrapText="1"/>
      <protection locked="0"/>
    </xf>
    <xf numFmtId="0" fontId="2" fillId="0" borderId="13" xfId="61" applyFont="1" applyFill="1" applyBorder="1" applyAlignment="1" applyProtection="1">
      <alignment horizontal="center" vertical="center" wrapText="1"/>
      <protection locked="0"/>
    </xf>
    <xf numFmtId="0" fontId="2" fillId="0" borderId="14" xfId="61" applyFont="1" applyFill="1" applyBorder="1" applyAlignment="1" applyProtection="1">
      <alignment horizontal="center" vertical="center" wrapText="1"/>
      <protection locked="0"/>
    </xf>
    <xf numFmtId="0" fontId="41" fillId="0" borderId="17" xfId="59" applyFont="1" applyFill="1" applyBorder="1" applyAlignment="1" applyProtection="1">
      <alignment horizontal="center"/>
      <protection locked="0"/>
    </xf>
    <xf numFmtId="0" fontId="4" fillId="0" borderId="14" xfId="59" applyFont="1" applyFill="1" applyBorder="1" applyAlignment="1" applyProtection="1">
      <alignment horizontal="center"/>
      <protection/>
    </xf>
    <xf numFmtId="0" fontId="4" fillId="0" borderId="0" xfId="59" applyFont="1" applyFill="1" applyAlignment="1" applyProtection="1">
      <alignment horizontal="center"/>
      <protection/>
    </xf>
    <xf numFmtId="0" fontId="11" fillId="0" borderId="37" xfId="60" applyFont="1" applyFill="1" applyBorder="1" applyAlignment="1" applyProtection="1">
      <alignment horizontal="center" vertical="center" wrapText="1"/>
      <protection locked="0"/>
    </xf>
    <xf numFmtId="0" fontId="11" fillId="0" borderId="38" xfId="60" applyFont="1" applyFill="1" applyBorder="1" applyAlignment="1" applyProtection="1">
      <alignment horizontal="center" vertical="center" wrapText="1"/>
      <protection locked="0"/>
    </xf>
    <xf numFmtId="0" fontId="11" fillId="0" borderId="39" xfId="60" applyFont="1" applyFill="1" applyBorder="1" applyAlignment="1" applyProtection="1">
      <alignment horizontal="center" vertical="center" wrapText="1"/>
      <protection locked="0"/>
    </xf>
    <xf numFmtId="0" fontId="11" fillId="0" borderId="37" xfId="59" applyFont="1" applyFill="1" applyBorder="1" applyAlignment="1" applyProtection="1">
      <alignment horizontal="center" wrapText="1"/>
      <protection locked="0"/>
    </xf>
    <xf numFmtId="0" fontId="11" fillId="0" borderId="38" xfId="59" applyFont="1" applyFill="1" applyBorder="1" applyAlignment="1" applyProtection="1">
      <alignment horizontal="center" wrapText="1"/>
      <protection locked="0"/>
    </xf>
    <xf numFmtId="0" fontId="11" fillId="0" borderId="39" xfId="59" applyFont="1" applyFill="1" applyBorder="1" applyAlignment="1" applyProtection="1">
      <alignment horizontal="center" wrapText="1"/>
      <protection locked="0"/>
    </xf>
    <xf numFmtId="0" fontId="18" fillId="0" borderId="15" xfId="61" applyFont="1" applyFill="1" applyBorder="1" applyAlignment="1" applyProtection="1">
      <alignment horizontal="center"/>
      <protection/>
    </xf>
    <xf numFmtId="0" fontId="50" fillId="0" borderId="16" xfId="61" applyFont="1" applyFill="1" applyBorder="1" applyProtection="1">
      <alignment/>
      <protection/>
    </xf>
    <xf numFmtId="0" fontId="50" fillId="0" borderId="17" xfId="61" applyFont="1" applyFill="1" applyBorder="1" applyProtection="1">
      <alignment/>
      <protection/>
    </xf>
    <xf numFmtId="0" fontId="2" fillId="0" borderId="29" xfId="61" applyFont="1" applyFill="1" applyBorder="1" applyAlignment="1" applyProtection="1">
      <alignment horizontal="center"/>
      <protection locked="0"/>
    </xf>
    <xf numFmtId="0" fontId="39" fillId="0" borderId="16" xfId="61" applyFont="1" applyFill="1" applyBorder="1" applyAlignment="1" applyProtection="1">
      <alignment horizontal="center"/>
      <protection locked="0"/>
    </xf>
    <xf numFmtId="0" fontId="39" fillId="0" borderId="17" xfId="61" applyFont="1" applyFill="1" applyBorder="1" applyAlignment="1" applyProtection="1">
      <alignment horizontal="center"/>
      <protection locked="0"/>
    </xf>
    <xf numFmtId="0" fontId="2" fillId="0" borderId="15" xfId="61" applyFont="1" applyFill="1" applyBorder="1" applyAlignment="1" applyProtection="1">
      <alignment horizontal="center"/>
      <protection locked="0"/>
    </xf>
    <xf numFmtId="0" fontId="2" fillId="0" borderId="16" xfId="61" applyFont="1" applyFill="1" applyBorder="1" applyAlignment="1" applyProtection="1">
      <alignment horizontal="center"/>
      <protection locked="0"/>
    </xf>
    <xf numFmtId="0" fontId="2" fillId="0" borderId="17" xfId="61" applyFont="1" applyFill="1" applyBorder="1" applyAlignment="1" applyProtection="1">
      <alignment horizontal="center"/>
      <protection locked="0"/>
    </xf>
    <xf numFmtId="0" fontId="18" fillId="0" borderId="15" xfId="61" applyFont="1" applyFill="1" applyBorder="1" applyAlignment="1" applyProtection="1">
      <alignment horizontal="center" wrapText="1"/>
      <protection/>
    </xf>
    <xf numFmtId="0" fontId="18" fillId="0" borderId="16" xfId="61" applyFont="1" applyFill="1" applyBorder="1" applyAlignment="1" applyProtection="1">
      <alignment horizontal="center"/>
      <protection/>
    </xf>
    <xf numFmtId="0" fontId="18" fillId="0" borderId="17" xfId="61" applyFont="1" applyFill="1" applyBorder="1" applyAlignment="1" applyProtection="1">
      <alignment horizontal="center"/>
      <protection/>
    </xf>
    <xf numFmtId="0" fontId="40" fillId="0" borderId="15" xfId="61" applyFont="1" applyFill="1" applyBorder="1" applyAlignment="1" applyProtection="1">
      <alignment horizontal="center" vertical="top"/>
      <protection/>
    </xf>
    <xf numFmtId="0" fontId="40" fillId="0" borderId="16" xfId="61" applyFont="1" applyFill="1" applyBorder="1" applyAlignment="1" applyProtection="1">
      <alignment horizontal="center" vertical="top"/>
      <protection/>
    </xf>
    <xf numFmtId="0" fontId="40" fillId="0" borderId="17" xfId="61" applyFont="1" applyFill="1" applyBorder="1" applyAlignment="1" applyProtection="1">
      <alignment horizontal="center" vertical="top"/>
      <protection/>
    </xf>
    <xf numFmtId="0" fontId="2" fillId="0" borderId="0" xfId="61" applyFont="1" applyFill="1" applyBorder="1" applyAlignment="1" applyProtection="1">
      <alignment horizontal="center" vertical="center" wrapText="1"/>
      <protection locked="0"/>
    </xf>
    <xf numFmtId="0" fontId="2" fillId="0" borderId="14" xfId="59" applyFont="1" applyFill="1" applyBorder="1" applyAlignment="1" applyProtection="1">
      <alignment horizontal="center" vertical="center" wrapText="1"/>
      <protection locked="0"/>
    </xf>
    <xf numFmtId="0" fontId="2" fillId="0" borderId="0" xfId="59" applyFont="1" applyFill="1" applyBorder="1" applyAlignment="1" applyProtection="1">
      <alignment horizontal="center" vertical="center" wrapText="1"/>
      <protection locked="0"/>
    </xf>
    <xf numFmtId="0" fontId="2" fillId="0" borderId="15" xfId="61" applyFont="1" applyFill="1" applyBorder="1" applyAlignment="1" applyProtection="1">
      <alignment horizontal="center"/>
      <protection/>
    </xf>
    <xf numFmtId="0" fontId="2" fillId="0" borderId="16" xfId="61" applyFont="1" applyFill="1" applyBorder="1" applyAlignment="1" applyProtection="1">
      <alignment horizontal="center"/>
      <protection/>
    </xf>
    <xf numFmtId="0" fontId="2" fillId="0" borderId="17" xfId="61" applyFont="1" applyFill="1" applyBorder="1" applyAlignment="1" applyProtection="1">
      <alignment horizontal="center"/>
      <protection/>
    </xf>
    <xf numFmtId="0" fontId="4" fillId="0" borderId="16" xfId="61" applyFont="1" applyFill="1" applyBorder="1" applyAlignment="1" applyProtection="1">
      <alignment horizontal="center"/>
      <protection/>
    </xf>
    <xf numFmtId="0" fontId="4" fillId="0" borderId="17" xfId="61" applyFont="1" applyFill="1" applyBorder="1" applyAlignment="1" applyProtection="1">
      <alignment horizontal="center"/>
      <protection/>
    </xf>
    <xf numFmtId="0" fontId="11" fillId="23" borderId="15" xfId="61" applyFont="1" applyFill="1" applyBorder="1" applyAlignment="1" applyProtection="1">
      <alignment horizontal="center"/>
      <protection locked="0"/>
    </xf>
    <xf numFmtId="0" fontId="11" fillId="23" borderId="16" xfId="61" applyFont="1" applyFill="1" applyBorder="1" applyAlignment="1" applyProtection="1">
      <alignment horizontal="center"/>
      <protection locked="0"/>
    </xf>
    <xf numFmtId="0" fontId="11" fillId="23" borderId="17" xfId="61" applyFont="1" applyFill="1" applyBorder="1" applyAlignment="1" applyProtection="1">
      <alignment horizontal="center"/>
      <protection locked="0"/>
    </xf>
    <xf numFmtId="0" fontId="55" fillId="0" borderId="10" xfId="33" applyFont="1" applyFill="1" applyBorder="1" applyAlignment="1" applyProtection="1">
      <alignment horizontal="center" vertical="top" wrapText="1"/>
      <protection/>
    </xf>
    <xf numFmtId="0" fontId="58" fillId="0" borderId="10" xfId="33" applyFont="1" applyFill="1" applyBorder="1" applyAlignment="1" applyProtection="1">
      <alignment horizontal="center" vertical="top" wrapText="1"/>
      <protection/>
    </xf>
    <xf numFmtId="0" fontId="43" fillId="0" borderId="10" xfId="33" applyFont="1" applyFill="1" applyBorder="1" applyAlignment="1" applyProtection="1">
      <alignment vertical="center" wrapText="1"/>
      <protection/>
    </xf>
    <xf numFmtId="0" fontId="3" fillId="0" borderId="0" xfId="33" applyNumberFormat="1" applyFont="1" applyFill="1" applyBorder="1" applyAlignment="1" applyProtection="1">
      <alignment horizontal="left" wrapText="1"/>
      <protection/>
    </xf>
    <xf numFmtId="0" fontId="43" fillId="0" borderId="18" xfId="33" applyFont="1" applyFill="1" applyBorder="1" applyAlignment="1" applyProtection="1">
      <alignment horizontal="left" vertical="center" wrapText="1"/>
      <protection/>
    </xf>
    <xf numFmtId="0" fontId="43" fillId="0" borderId="19" xfId="33" applyFont="1" applyFill="1" applyBorder="1" applyAlignment="1" applyProtection="1">
      <alignment horizontal="left" vertical="center" wrapText="1"/>
      <protection/>
    </xf>
    <xf numFmtId="0" fontId="42" fillId="0" borderId="40" xfId="33" applyFont="1" applyFill="1" applyBorder="1" applyAlignment="1" applyProtection="1">
      <alignment horizontal="center" vertical="top" textRotation="90" wrapText="1"/>
      <protection/>
    </xf>
    <xf numFmtId="0" fontId="42" fillId="0" borderId="41" xfId="33" applyFont="1" applyFill="1" applyBorder="1" applyAlignment="1" applyProtection="1">
      <alignment horizontal="center" vertical="top" textRotation="90" wrapText="1"/>
      <protection/>
    </xf>
    <xf numFmtId="0" fontId="42" fillId="0" borderId="21" xfId="33" applyFont="1" applyFill="1" applyBorder="1" applyAlignment="1" applyProtection="1">
      <alignment horizontal="center" vertical="top" textRotation="90" wrapText="1"/>
      <protection/>
    </xf>
    <xf numFmtId="0" fontId="42" fillId="0" borderId="40" xfId="33" applyFont="1" applyFill="1" applyBorder="1" applyAlignment="1" applyProtection="1">
      <alignment horizontal="center" vertical="center" textRotation="90" wrapText="1"/>
      <protection/>
    </xf>
    <xf numFmtId="0" fontId="42" fillId="0" borderId="41" xfId="33" applyFont="1" applyFill="1" applyBorder="1" applyAlignment="1" applyProtection="1">
      <alignment horizontal="center" vertical="center" textRotation="90" wrapText="1"/>
      <protection/>
    </xf>
    <xf numFmtId="0" fontId="42" fillId="0" borderId="21" xfId="33" applyFont="1" applyFill="1" applyBorder="1" applyAlignment="1" applyProtection="1">
      <alignment horizontal="center" vertical="center" textRotation="90" wrapText="1"/>
      <protection/>
    </xf>
    <xf numFmtId="0" fontId="4" fillId="0" borderId="40" xfId="33" applyFont="1" applyFill="1" applyBorder="1" applyAlignment="1" applyProtection="1">
      <alignment horizontal="center" vertical="center" textRotation="90" wrapText="1"/>
      <protection/>
    </xf>
    <xf numFmtId="0" fontId="41" fillId="0" borderId="41" xfId="33" applyFont="1" applyFill="1" applyBorder="1" applyAlignment="1" applyProtection="1">
      <alignment horizontal="center" vertical="center" textRotation="90" wrapText="1"/>
      <protection/>
    </xf>
    <xf numFmtId="0" fontId="41" fillId="0" borderId="21" xfId="33" applyFont="1" applyFill="1" applyBorder="1" applyAlignment="1" applyProtection="1">
      <alignment horizontal="center" vertical="center" textRotation="90" wrapText="1"/>
      <protection/>
    </xf>
    <xf numFmtId="0" fontId="11" fillId="0" borderId="40" xfId="33" applyFont="1" applyFill="1" applyBorder="1" applyAlignment="1" applyProtection="1">
      <alignment horizontal="center" vertical="center" textRotation="90" wrapText="1"/>
      <protection/>
    </xf>
    <xf numFmtId="0" fontId="41" fillId="0" borderId="40" xfId="33" applyFont="1" applyFill="1" applyBorder="1" applyAlignment="1" applyProtection="1">
      <alignment horizontal="center" vertical="center" textRotation="90" wrapText="1"/>
      <protection/>
    </xf>
    <xf numFmtId="0" fontId="13" fillId="0" borderId="40" xfId="33" applyFont="1" applyFill="1" applyBorder="1" applyAlignment="1" applyProtection="1">
      <alignment horizontal="center" vertical="center" textRotation="90" wrapText="1"/>
      <protection/>
    </xf>
    <xf numFmtId="0" fontId="13" fillId="0" borderId="21" xfId="33" applyFont="1" applyFill="1" applyBorder="1" applyAlignment="1" applyProtection="1">
      <alignment horizontal="center" vertical="center" textRotation="90" wrapText="1"/>
      <protection/>
    </xf>
    <xf numFmtId="0" fontId="62" fillId="0" borderId="40" xfId="33" applyFont="1" applyFill="1" applyBorder="1" applyAlignment="1" applyProtection="1">
      <alignment horizontal="center" vertical="center" textRotation="90" wrapText="1"/>
      <protection/>
    </xf>
    <xf numFmtId="0" fontId="62" fillId="0" borderId="21" xfId="33" applyFont="1" applyFill="1" applyBorder="1" applyAlignment="1" applyProtection="1">
      <alignment horizontal="center" vertical="center" textRotation="90" wrapText="1"/>
      <protection/>
    </xf>
    <xf numFmtId="0" fontId="42" fillId="0" borderId="40" xfId="33" applyFont="1" applyFill="1" applyBorder="1" applyAlignment="1" applyProtection="1">
      <alignment horizontal="center" vertical="center" textRotation="90"/>
      <protection/>
    </xf>
    <xf numFmtId="0" fontId="42" fillId="0" borderId="41" xfId="33" applyFont="1" applyFill="1" applyBorder="1" applyAlignment="1" applyProtection="1">
      <alignment horizontal="center" vertical="center" textRotation="90"/>
      <protection/>
    </xf>
    <xf numFmtId="0" fontId="42" fillId="0" borderId="21" xfId="33" applyFont="1" applyFill="1" applyBorder="1" applyAlignment="1" applyProtection="1">
      <alignment horizontal="center" vertical="center" textRotation="90"/>
      <protection/>
    </xf>
    <xf numFmtId="0" fontId="12" fillId="0" borderId="10" xfId="33" applyFont="1" applyFill="1" applyBorder="1" applyAlignment="1" applyProtection="1">
      <alignment horizontal="center" vertical="center" textRotation="90" wrapText="1"/>
      <protection/>
    </xf>
    <xf numFmtId="0" fontId="56" fillId="0" borderId="40" xfId="33" applyFont="1" applyFill="1" applyBorder="1" applyAlignment="1" applyProtection="1">
      <alignment horizontal="center" vertical="center" textRotation="90" wrapText="1"/>
      <protection/>
    </xf>
    <xf numFmtId="0" fontId="41" fillId="0" borderId="40" xfId="33" applyFont="1" applyFill="1" applyBorder="1" applyAlignment="1" applyProtection="1">
      <alignment horizontal="center" vertical="top" textRotation="90" wrapText="1"/>
      <protection/>
    </xf>
    <xf numFmtId="0" fontId="41" fillId="0" borderId="41" xfId="33" applyFont="1" applyFill="1" applyBorder="1" applyAlignment="1" applyProtection="1">
      <alignment horizontal="center" vertical="top" textRotation="90" wrapText="1"/>
      <protection/>
    </xf>
    <xf numFmtId="0" fontId="41" fillId="0" borderId="21" xfId="33" applyFont="1" applyFill="1" applyBorder="1" applyAlignment="1" applyProtection="1">
      <alignment horizontal="center" vertical="top" textRotation="90" wrapText="1"/>
      <protection/>
    </xf>
    <xf numFmtId="0" fontId="4" fillId="0" borderId="41" xfId="33" applyFont="1" applyFill="1" applyBorder="1" applyAlignment="1" applyProtection="1">
      <alignment horizontal="center" vertical="center" textRotation="90" wrapText="1"/>
      <protection/>
    </xf>
    <xf numFmtId="0" fontId="4" fillId="0" borderId="21" xfId="33" applyFont="1" applyFill="1" applyBorder="1" applyAlignment="1" applyProtection="1">
      <alignment horizontal="center" vertical="center" textRotation="90" wrapText="1"/>
      <protection/>
    </xf>
    <xf numFmtId="0" fontId="43" fillId="0" borderId="40" xfId="33" applyFont="1" applyFill="1" applyBorder="1" applyAlignment="1" applyProtection="1">
      <alignment horizontal="center" vertical="center" wrapText="1"/>
      <protection/>
    </xf>
    <xf numFmtId="0" fontId="43" fillId="0" borderId="21" xfId="33" applyFont="1" applyFill="1" applyBorder="1" applyAlignment="1" applyProtection="1">
      <alignment horizontal="center" vertical="center" wrapText="1"/>
      <protection/>
    </xf>
    <xf numFmtId="0" fontId="43" fillId="0" borderId="18" xfId="33" applyFont="1" applyFill="1" applyBorder="1" applyAlignment="1" applyProtection="1">
      <alignment vertical="center" wrapText="1"/>
      <protection/>
    </xf>
    <xf numFmtId="0" fontId="43" fillId="0" borderId="19" xfId="33" applyFont="1" applyFill="1" applyBorder="1" applyAlignment="1" applyProtection="1">
      <alignment vertical="center" wrapText="1"/>
      <protection/>
    </xf>
    <xf numFmtId="0" fontId="43" fillId="0" borderId="41" xfId="33" applyFont="1" applyFill="1" applyBorder="1" applyAlignment="1" applyProtection="1">
      <alignment horizontal="center" vertical="center" wrapText="1"/>
      <protection/>
    </xf>
    <xf numFmtId="0" fontId="57" fillId="0" borderId="40" xfId="33" applyFont="1" applyFill="1" applyBorder="1" applyAlignment="1" applyProtection="1">
      <alignment horizontal="center" vertical="center" wrapText="1"/>
      <protection/>
    </xf>
    <xf numFmtId="0" fontId="57" fillId="0" borderId="21" xfId="33" applyFont="1" applyFill="1" applyBorder="1" applyAlignment="1" applyProtection="1">
      <alignment horizontal="center" vertical="center" wrapText="1"/>
      <protection/>
    </xf>
    <xf numFmtId="0" fontId="61" fillId="0" borderId="40" xfId="33" applyFont="1" applyFill="1" applyBorder="1" applyAlignment="1" applyProtection="1">
      <alignment horizontal="center" vertical="center" wrapText="1"/>
      <protection/>
    </xf>
    <xf numFmtId="0" fontId="61" fillId="0" borderId="41" xfId="33" applyFont="1" applyFill="1" applyBorder="1" applyAlignment="1" applyProtection="1">
      <alignment horizontal="center" vertical="center" wrapText="1"/>
      <protection/>
    </xf>
    <xf numFmtId="0" fontId="61" fillId="0" borderId="21" xfId="33" applyFont="1" applyFill="1" applyBorder="1" applyAlignment="1" applyProtection="1">
      <alignment horizontal="center" vertical="center" wrapText="1"/>
      <protection/>
    </xf>
    <xf numFmtId="0" fontId="11" fillId="0" borderId="41" xfId="33" applyFont="1" applyFill="1" applyBorder="1" applyAlignment="1" applyProtection="1">
      <alignment horizontal="center" vertical="center" textRotation="90" wrapText="1"/>
      <protection/>
    </xf>
    <xf numFmtId="0" fontId="11" fillId="0" borderId="21" xfId="33" applyFont="1" applyFill="1" applyBorder="1" applyAlignment="1" applyProtection="1">
      <alignment horizontal="center" vertical="center" textRotation="90" wrapText="1"/>
      <protection/>
    </xf>
    <xf numFmtId="0" fontId="51" fillId="0" borderId="40" xfId="33" applyFont="1" applyFill="1" applyBorder="1" applyAlignment="1" applyProtection="1">
      <alignment horizontal="center" vertical="center" wrapText="1"/>
      <protection/>
    </xf>
    <xf numFmtId="0" fontId="51" fillId="0" borderId="41" xfId="33" applyFont="1" applyFill="1" applyBorder="1" applyAlignment="1" applyProtection="1">
      <alignment horizontal="center" vertical="center" wrapText="1"/>
      <protection/>
    </xf>
    <xf numFmtId="0" fontId="51" fillId="0" borderId="21" xfId="33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>
      <alignment horizontal="center" vertical="top" textRotation="90" wrapText="1"/>
    </xf>
    <xf numFmtId="0" fontId="0" fillId="0" borderId="21" xfId="0" applyFont="1" applyBorder="1" applyAlignment="1">
      <alignment horizontal="center" vertical="top" textRotation="90" wrapText="1"/>
    </xf>
    <xf numFmtId="0" fontId="43" fillId="0" borderId="10" xfId="33" applyFont="1" applyFill="1" applyBorder="1" applyAlignment="1" applyProtection="1">
      <alignment horizontal="left" vertical="center" wrapText="1"/>
      <protection/>
    </xf>
    <xf numFmtId="0" fontId="3" fillId="0" borderId="18" xfId="33" applyFont="1" applyFill="1" applyBorder="1" applyAlignment="1" applyProtection="1">
      <alignment vertical="center" wrapText="1"/>
      <protection/>
    </xf>
    <xf numFmtId="0" fontId="3" fillId="0" borderId="19" xfId="33" applyFont="1" applyFill="1" applyBorder="1" applyAlignment="1" applyProtection="1">
      <alignment vertical="center" wrapText="1"/>
      <protection/>
    </xf>
    <xf numFmtId="0" fontId="3" fillId="0" borderId="18" xfId="33" applyFont="1" applyFill="1" applyBorder="1" applyAlignment="1" applyProtection="1">
      <alignment horizontal="left" vertical="center" wrapText="1"/>
      <protection/>
    </xf>
    <xf numFmtId="0" fontId="3" fillId="0" borderId="19" xfId="33" applyFont="1" applyFill="1" applyBorder="1" applyAlignment="1" applyProtection="1">
      <alignment horizontal="left" vertical="center" wrapText="1"/>
      <protection/>
    </xf>
    <xf numFmtId="0" fontId="43" fillId="0" borderId="18" xfId="33" applyFont="1" applyFill="1" applyBorder="1" applyAlignment="1" applyProtection="1">
      <alignment horizontal="left" vertical="center" wrapText="1"/>
      <protection locked="0"/>
    </xf>
    <xf numFmtId="0" fontId="43" fillId="0" borderId="19" xfId="33" applyFont="1" applyFill="1" applyBorder="1" applyAlignment="1" applyProtection="1">
      <alignment horizontal="left" vertical="center" wrapText="1"/>
      <protection locked="0"/>
    </xf>
    <xf numFmtId="0" fontId="13" fillId="0" borderId="41" xfId="33" applyFont="1" applyFill="1" applyBorder="1" applyAlignment="1" applyProtection="1">
      <alignment horizontal="center" vertical="center" textRotation="90" wrapText="1"/>
      <protection/>
    </xf>
    <xf numFmtId="0" fontId="43" fillId="0" borderId="26" xfId="33" applyFont="1" applyFill="1" applyBorder="1" applyAlignment="1" applyProtection="1">
      <alignment vertical="center" wrapText="1"/>
      <protection/>
    </xf>
    <xf numFmtId="0" fontId="11" fillId="0" borderId="26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" fillId="0" borderId="26" xfId="33" applyFont="1" applyFill="1" applyBorder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0" fillId="0" borderId="0" xfId="33" applyFont="1" applyFill="1" applyAlignment="1" applyProtection="1">
      <alignment horizontal="right" vertical="top"/>
      <protection/>
    </xf>
    <xf numFmtId="0" fontId="12" fillId="0" borderId="0" xfId="33" applyFont="1" applyFill="1" applyBorder="1" applyAlignment="1" applyProtection="1">
      <alignment horizontal="left" wrapText="1"/>
      <protection/>
    </xf>
    <xf numFmtId="0" fontId="46" fillId="0" borderId="22" xfId="33" applyFont="1" applyFill="1" applyBorder="1" applyAlignment="1" applyProtection="1">
      <alignment horizontal="left" vertical="center" wrapText="1"/>
      <protection/>
    </xf>
    <xf numFmtId="0" fontId="11" fillId="0" borderId="15" xfId="33" applyFont="1" applyFill="1" applyBorder="1" applyAlignment="1" applyProtection="1">
      <alignment horizontal="center" vertical="center"/>
      <protection/>
    </xf>
    <xf numFmtId="0" fontId="11" fillId="0" borderId="17" xfId="33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6" xfId="0" applyFont="1" applyFill="1" applyBorder="1" applyAlignment="1" applyProtection="1">
      <alignment horizontal="left" wrapText="1"/>
      <protection locked="0"/>
    </xf>
    <xf numFmtId="0" fontId="5" fillId="0" borderId="19" xfId="0" applyFont="1" applyFill="1" applyBorder="1" applyAlignment="1" applyProtection="1">
      <alignment horizontal="left" wrapText="1"/>
      <protection locked="0"/>
    </xf>
    <xf numFmtId="0" fontId="5" fillId="0" borderId="26" xfId="33" applyFont="1" applyFill="1" applyBorder="1" applyAlignment="1" applyProtection="1">
      <alignment horizontal="center"/>
      <protection/>
    </xf>
    <xf numFmtId="0" fontId="5" fillId="0" borderId="19" xfId="33" applyFont="1" applyFill="1" applyBorder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 horizontal="center" vertical="top" wrapText="1"/>
      <protection locked="0"/>
    </xf>
    <xf numFmtId="0" fontId="3" fillId="0" borderId="43" xfId="0" applyFont="1" applyFill="1" applyBorder="1" applyAlignment="1" applyProtection="1">
      <alignment horizontal="center" vertical="top" wrapText="1"/>
      <protection locked="0"/>
    </xf>
    <xf numFmtId="18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8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33" applyFont="1" applyFill="1" applyBorder="1" applyAlignment="1">
      <alignment horizontal="left" vertical="center"/>
      <protection/>
    </xf>
    <xf numFmtId="0" fontId="3" fillId="0" borderId="26" xfId="33" applyFont="1" applyFill="1" applyBorder="1" applyAlignment="1">
      <alignment horizontal="left" vertical="center"/>
      <protection/>
    </xf>
    <xf numFmtId="0" fontId="3" fillId="0" borderId="19" xfId="33" applyFont="1" applyFill="1" applyBorder="1" applyAlignment="1">
      <alignment horizontal="left" vertical="center"/>
      <protection/>
    </xf>
    <xf numFmtId="0" fontId="17" fillId="0" borderId="22" xfId="33" applyFont="1" applyFill="1" applyBorder="1" applyAlignment="1">
      <alignment horizontal="left" vertical="center" wrapText="1"/>
      <protection/>
    </xf>
    <xf numFmtId="0" fontId="16" fillId="0" borderId="10" xfId="33" applyFont="1" applyFill="1" applyBorder="1">
      <alignment/>
      <protection/>
    </xf>
    <xf numFmtId="0" fontId="56" fillId="0" borderId="40" xfId="33" applyFont="1" applyFill="1" applyBorder="1" applyAlignment="1" applyProtection="1">
      <alignment horizontal="center" vertical="center" wrapText="1"/>
      <protection/>
    </xf>
    <xf numFmtId="0" fontId="56" fillId="0" borderId="21" xfId="33" applyFont="1" applyFill="1" applyBorder="1" applyAlignment="1" applyProtection="1">
      <alignment horizontal="center" vertical="center" wrapText="1"/>
      <protection/>
    </xf>
    <xf numFmtId="0" fontId="14" fillId="0" borderId="10" xfId="33" applyFont="1" applyFill="1" applyBorder="1" applyAlignment="1">
      <alignment horizontal="center" vertical="center" wrapText="1"/>
      <protection/>
    </xf>
    <xf numFmtId="0" fontId="14" fillId="0" borderId="10" xfId="33" applyFont="1" applyFill="1" applyBorder="1" applyAlignment="1">
      <alignment horizontal="center" vertical="center"/>
      <protection/>
    </xf>
    <xf numFmtId="0" fontId="44" fillId="0" borderId="18" xfId="33" applyFont="1" applyFill="1" applyBorder="1" applyAlignment="1">
      <alignment horizontal="center" vertical="center" wrapText="1"/>
      <protection/>
    </xf>
    <xf numFmtId="0" fontId="44" fillId="0" borderId="26" xfId="33" applyFont="1" applyFill="1" applyBorder="1" applyAlignment="1">
      <alignment horizontal="center" vertical="center" wrapText="1"/>
      <protection/>
    </xf>
    <xf numFmtId="0" fontId="44" fillId="0" borderId="19" xfId="33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_f1s_Шаблон ф.№1_обл_2009" xfId="59"/>
    <cellStyle name="Обычный_f2r_Шаблон ф.№1-АП_рай_2004_рег" xfId="60"/>
    <cellStyle name="Обычный_S03_ф.01_бланк_2011 для приказа" xfId="61"/>
    <cellStyle name="Обычный_бланк ф.0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dxfs count="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S36"/>
  <sheetViews>
    <sheetView showGridLines="0" zoomScale="80" zoomScaleNormal="80" zoomScalePageLayoutView="0" workbookViewId="0" topLeftCell="A1">
      <selection activeCell="D30" sqref="D30:K30"/>
    </sheetView>
  </sheetViews>
  <sheetFormatPr defaultColWidth="9.140625" defaultRowHeight="12.75"/>
  <cols>
    <col min="1" max="1" width="12.00390625" style="13" customWidth="1"/>
    <col min="2" max="2" width="10.8515625" style="13" customWidth="1"/>
    <col min="3" max="3" width="10.28125" style="13" customWidth="1"/>
    <col min="4" max="4" width="10.00390625" style="13" customWidth="1"/>
    <col min="5" max="5" width="14.421875" style="13" customWidth="1"/>
    <col min="6" max="6" width="6.7109375" style="13" customWidth="1"/>
    <col min="7" max="7" width="9.8515625" style="13" customWidth="1"/>
    <col min="8" max="8" width="10.140625" style="13" customWidth="1"/>
    <col min="9" max="9" width="11.00390625" style="13" customWidth="1"/>
    <col min="10" max="10" width="5.57421875" style="13" customWidth="1"/>
    <col min="11" max="11" width="9.140625" style="13" customWidth="1"/>
    <col min="12" max="12" width="5.28125" style="13" customWidth="1"/>
    <col min="13" max="13" width="9.28125" style="13" customWidth="1"/>
    <col min="14" max="14" width="10.421875" style="13" customWidth="1"/>
    <col min="15" max="15" width="10.57421875" style="13" customWidth="1"/>
    <col min="16" max="16" width="2.28125" style="13" customWidth="1"/>
    <col min="17" max="17" width="10.28125" style="13" bestFit="1" customWidth="1"/>
    <col min="18" max="18" width="9.140625" style="13" customWidth="1"/>
    <col min="19" max="19" width="12.7109375" style="13" customWidth="1"/>
    <col min="20" max="16384" width="9.140625" style="13" customWidth="1"/>
  </cols>
  <sheetData>
    <row r="1" spans="1:19" ht="19.5" customHeight="1" thickBot="1">
      <c r="A1" s="41" t="str">
        <f>"S03s-"&amp;VLOOKUP(G5,Коды_отчетных_периодов,2,FALSE)&amp;"-"&amp;I5&amp;"-"&amp;VLOOKUP(D21,Коды_судов,2,FALSE)</f>
        <v>S03s-t-2016-155</v>
      </c>
      <c r="B1" s="12"/>
      <c r="I1" s="136" t="s">
        <v>116</v>
      </c>
      <c r="J1" s="136"/>
      <c r="K1" s="136"/>
      <c r="L1" s="136"/>
      <c r="M1" s="136"/>
      <c r="N1" s="136"/>
      <c r="Q1" s="94"/>
      <c r="S1" s="94">
        <v>42264</v>
      </c>
    </row>
    <row r="2" spans="4:13" ht="14.25" customHeight="1" thickBot="1">
      <c r="D2" s="189" t="s">
        <v>119</v>
      </c>
      <c r="E2" s="190"/>
      <c r="F2" s="190"/>
      <c r="G2" s="190"/>
      <c r="H2" s="190"/>
      <c r="I2" s="190"/>
      <c r="J2" s="190"/>
      <c r="K2" s="190"/>
      <c r="L2" s="191"/>
      <c r="M2" s="14"/>
    </row>
    <row r="3" spans="5:13" ht="13.5" customHeight="1" thickBot="1">
      <c r="E3" s="15"/>
      <c r="F3" s="15"/>
      <c r="G3" s="15"/>
      <c r="H3" s="15"/>
      <c r="I3" s="15"/>
      <c r="J3" s="15"/>
      <c r="K3" s="15"/>
      <c r="L3" s="15"/>
      <c r="M3" s="16"/>
    </row>
    <row r="4" spans="4:13" ht="33" customHeight="1">
      <c r="D4" s="208" t="s">
        <v>199</v>
      </c>
      <c r="E4" s="209"/>
      <c r="F4" s="209"/>
      <c r="G4" s="209"/>
      <c r="H4" s="209"/>
      <c r="I4" s="209"/>
      <c r="J4" s="209"/>
      <c r="K4" s="209"/>
      <c r="L4" s="210"/>
      <c r="M4" s="14"/>
    </row>
    <row r="5" spans="4:15" ht="17.25" customHeight="1" thickBot="1">
      <c r="D5" s="17"/>
      <c r="E5" s="18"/>
      <c r="F5" s="85" t="s">
        <v>120</v>
      </c>
      <c r="G5" s="143">
        <v>3</v>
      </c>
      <c r="H5" s="86" t="s">
        <v>793</v>
      </c>
      <c r="I5" s="143">
        <v>2016</v>
      </c>
      <c r="J5" s="87" t="s">
        <v>53</v>
      </c>
      <c r="K5" s="18"/>
      <c r="L5" s="19"/>
      <c r="M5" s="206"/>
      <c r="N5" s="207"/>
      <c r="O5" s="135" t="str">
        <f>IF(COUNTIF('ФЛК (обязательный)'!A2:A84,"Неверно!")&gt;0,"Ошибки ФЛК!"," ")</f>
        <v> </v>
      </c>
    </row>
    <row r="6" spans="1:15" ht="16.5" thickBot="1">
      <c r="A6" s="16"/>
      <c r="B6" s="16"/>
      <c r="C6" s="16"/>
      <c r="D6" s="16"/>
      <c r="E6" s="16"/>
      <c r="F6" s="16"/>
      <c r="G6" s="16"/>
      <c r="H6" s="16"/>
      <c r="I6" s="16"/>
      <c r="O6" s="138" t="str">
        <f>IF((COUNTIF('ФЛК (информационный)'!G2:G11,"Внести подтверждение к нарушенному информационному ФЛК")&gt;0),"Ошибки инф. ФЛК!"," ")</f>
        <v> </v>
      </c>
    </row>
    <row r="7" spans="1:15" s="15" customFormat="1" ht="19.5" customHeight="1" thickBot="1">
      <c r="A7" s="192" t="s">
        <v>121</v>
      </c>
      <c r="B7" s="193"/>
      <c r="C7" s="194"/>
      <c r="D7" s="192" t="s">
        <v>122</v>
      </c>
      <c r="E7" s="193"/>
      <c r="F7" s="194"/>
      <c r="G7" s="192" t="s">
        <v>123</v>
      </c>
      <c r="H7" s="194"/>
      <c r="I7" s="20"/>
      <c r="K7" s="186" t="s">
        <v>792</v>
      </c>
      <c r="L7" s="187"/>
      <c r="M7" s="187"/>
      <c r="N7" s="205"/>
      <c r="O7" s="21"/>
    </row>
    <row r="8" spans="1:14" s="15" customFormat="1" ht="13.5" customHeight="1" thickBot="1">
      <c r="A8" s="195" t="s">
        <v>124</v>
      </c>
      <c r="B8" s="196"/>
      <c r="C8" s="196"/>
      <c r="D8" s="196"/>
      <c r="E8" s="196"/>
      <c r="F8" s="196"/>
      <c r="G8" s="196"/>
      <c r="H8" s="197"/>
      <c r="I8" s="22"/>
      <c r="K8" s="211" t="s">
        <v>60</v>
      </c>
      <c r="L8" s="212"/>
      <c r="M8" s="212"/>
      <c r="N8" s="213"/>
    </row>
    <row r="9" spans="1:14" s="15" customFormat="1" ht="19.5" customHeight="1" thickBot="1">
      <c r="A9" s="195" t="s">
        <v>125</v>
      </c>
      <c r="B9" s="196"/>
      <c r="C9" s="197"/>
      <c r="D9" s="198" t="s">
        <v>754</v>
      </c>
      <c r="E9" s="199"/>
      <c r="F9" s="200"/>
      <c r="G9" s="198" t="s">
        <v>126</v>
      </c>
      <c r="H9" s="200"/>
      <c r="I9" s="22"/>
      <c r="K9" s="198" t="s">
        <v>758</v>
      </c>
      <c r="L9" s="199"/>
      <c r="M9" s="199"/>
      <c r="N9" s="200"/>
    </row>
    <row r="10" spans="1:14" s="15" customFormat="1" ht="19.5" customHeight="1" thickBot="1">
      <c r="A10" s="195" t="s">
        <v>127</v>
      </c>
      <c r="B10" s="196"/>
      <c r="C10" s="197"/>
      <c r="D10" s="201"/>
      <c r="E10" s="202"/>
      <c r="F10" s="203"/>
      <c r="G10" s="204"/>
      <c r="H10" s="188"/>
      <c r="I10" s="22"/>
      <c r="K10" s="204"/>
      <c r="L10" s="229"/>
      <c r="M10" s="229"/>
      <c r="N10" s="188"/>
    </row>
    <row r="11" spans="1:14" s="15" customFormat="1" ht="19.5" customHeight="1" thickBot="1">
      <c r="A11" s="195" t="s">
        <v>128</v>
      </c>
      <c r="B11" s="196"/>
      <c r="C11" s="197"/>
      <c r="D11" s="195" t="s">
        <v>129</v>
      </c>
      <c r="E11" s="196"/>
      <c r="F11" s="197"/>
      <c r="G11" s="201"/>
      <c r="H11" s="203"/>
      <c r="I11" s="22"/>
      <c r="K11" s="204"/>
      <c r="L11" s="229"/>
      <c r="M11" s="229"/>
      <c r="N11" s="188"/>
    </row>
    <row r="12" spans="1:14" s="15" customFormat="1" ht="19.5" customHeight="1" thickBot="1">
      <c r="A12" s="195" t="s">
        <v>56</v>
      </c>
      <c r="B12" s="196"/>
      <c r="C12" s="197"/>
      <c r="D12" s="198" t="s">
        <v>130</v>
      </c>
      <c r="E12" s="199"/>
      <c r="F12" s="200"/>
      <c r="G12" s="198" t="s">
        <v>131</v>
      </c>
      <c r="H12" s="200"/>
      <c r="I12" s="22"/>
      <c r="K12" s="204"/>
      <c r="L12" s="229"/>
      <c r="M12" s="229"/>
      <c r="N12" s="188"/>
    </row>
    <row r="13" spans="1:14" s="15" customFormat="1" ht="19.5" customHeight="1" thickBot="1">
      <c r="A13" s="195" t="s">
        <v>132</v>
      </c>
      <c r="B13" s="196"/>
      <c r="C13" s="197"/>
      <c r="D13" s="204"/>
      <c r="E13" s="229"/>
      <c r="F13" s="188"/>
      <c r="G13" s="204"/>
      <c r="H13" s="188"/>
      <c r="I13" s="22"/>
      <c r="K13" s="204"/>
      <c r="L13" s="229"/>
      <c r="M13" s="229"/>
      <c r="N13" s="188"/>
    </row>
    <row r="14" spans="1:14" s="15" customFormat="1" ht="18" customHeight="1" thickBot="1">
      <c r="A14" s="195" t="s">
        <v>796</v>
      </c>
      <c r="B14" s="196"/>
      <c r="C14" s="197"/>
      <c r="D14" s="201"/>
      <c r="E14" s="202"/>
      <c r="F14" s="203"/>
      <c r="G14" s="201"/>
      <c r="H14" s="203"/>
      <c r="I14" s="22"/>
      <c r="K14" s="201"/>
      <c r="L14" s="202"/>
      <c r="M14" s="202"/>
      <c r="N14" s="203"/>
    </row>
    <row r="15" spans="1:15" s="15" customFormat="1" ht="12" thickBot="1">
      <c r="A15" s="195" t="s">
        <v>133</v>
      </c>
      <c r="B15" s="196"/>
      <c r="C15" s="196"/>
      <c r="D15" s="196"/>
      <c r="E15" s="196"/>
      <c r="F15" s="196"/>
      <c r="G15" s="196"/>
      <c r="H15" s="197"/>
      <c r="I15" s="230"/>
      <c r="J15" s="231"/>
      <c r="K15" s="231"/>
      <c r="L15" s="231"/>
      <c r="M15" s="231"/>
      <c r="N15" s="231"/>
      <c r="O15" s="23"/>
    </row>
    <row r="16" spans="1:14" s="15" customFormat="1" ht="24.75" customHeight="1" thickBot="1">
      <c r="A16" s="195" t="s">
        <v>755</v>
      </c>
      <c r="B16" s="196"/>
      <c r="C16" s="197"/>
      <c r="D16" s="198" t="s">
        <v>134</v>
      </c>
      <c r="E16" s="199"/>
      <c r="F16" s="200"/>
      <c r="G16" s="198" t="s">
        <v>131</v>
      </c>
      <c r="H16" s="200"/>
      <c r="I16" s="230"/>
      <c r="J16" s="231"/>
      <c r="K16" s="231"/>
      <c r="L16" s="231"/>
      <c r="M16" s="231"/>
      <c r="N16" s="231"/>
    </row>
    <row r="17" spans="1:14" s="15" customFormat="1" ht="19.5" customHeight="1" thickBot="1">
      <c r="A17" s="195" t="s">
        <v>132</v>
      </c>
      <c r="B17" s="196"/>
      <c r="C17" s="197"/>
      <c r="D17" s="201"/>
      <c r="E17" s="202"/>
      <c r="F17" s="203"/>
      <c r="G17" s="201"/>
      <c r="H17" s="203"/>
      <c r="I17" s="230"/>
      <c r="J17" s="231"/>
      <c r="K17" s="231"/>
      <c r="L17" s="231"/>
      <c r="M17" s="231"/>
      <c r="N17" s="231"/>
    </row>
    <row r="18" spans="1:14" s="15" customFormat="1" ht="24.75" customHeight="1" thickBot="1">
      <c r="A18" s="198" t="s">
        <v>118</v>
      </c>
      <c r="B18" s="199"/>
      <c r="C18" s="200"/>
      <c r="D18" s="195" t="s">
        <v>135</v>
      </c>
      <c r="E18" s="196"/>
      <c r="F18" s="197"/>
      <c r="G18" s="201" t="s">
        <v>136</v>
      </c>
      <c r="H18" s="203"/>
      <c r="I18" s="230"/>
      <c r="J18" s="231"/>
      <c r="K18" s="231"/>
      <c r="L18" s="231"/>
      <c r="M18" s="231"/>
      <c r="N18" s="231"/>
    </row>
    <row r="19" spans="1:14" s="15" customFormat="1" ht="24" customHeight="1" thickBot="1">
      <c r="A19" s="201"/>
      <c r="B19" s="202"/>
      <c r="C19" s="203"/>
      <c r="D19" s="195" t="s">
        <v>137</v>
      </c>
      <c r="E19" s="196"/>
      <c r="F19" s="197"/>
      <c r="G19" s="195" t="s">
        <v>805</v>
      </c>
      <c r="H19" s="197"/>
      <c r="I19" s="230"/>
      <c r="J19" s="231"/>
      <c r="K19" s="231"/>
      <c r="L19" s="231"/>
      <c r="M19" s="231"/>
      <c r="N19" s="231"/>
    </row>
    <row r="20" spans="1:14" s="15" customFormat="1" ht="41.25" customHeight="1" thickBot="1">
      <c r="A20" s="22"/>
      <c r="B20" s="22"/>
      <c r="C20" s="22"/>
      <c r="D20" s="24"/>
      <c r="E20" s="24"/>
      <c r="F20" s="24"/>
      <c r="G20" s="24"/>
      <c r="H20" s="24"/>
      <c r="I20" s="22"/>
      <c r="K20" s="25"/>
      <c r="L20" s="23"/>
      <c r="M20" s="23"/>
      <c r="N20" s="23"/>
    </row>
    <row r="21" spans="1:14" s="15" customFormat="1" ht="27.75" customHeight="1" thickBot="1">
      <c r="A21" s="223" t="s">
        <v>55</v>
      </c>
      <c r="B21" s="224"/>
      <c r="C21" s="225"/>
      <c r="D21" s="237" t="s">
        <v>519</v>
      </c>
      <c r="E21" s="238"/>
      <c r="F21" s="238"/>
      <c r="G21" s="238"/>
      <c r="H21" s="238"/>
      <c r="I21" s="238"/>
      <c r="J21" s="238"/>
      <c r="K21" s="239"/>
      <c r="L21" s="23"/>
      <c r="M21" s="23"/>
      <c r="N21" s="23"/>
    </row>
    <row r="22" spans="1:14" s="15" customFormat="1" ht="14.25" customHeight="1" thickBot="1">
      <c r="A22" s="214" t="s">
        <v>138</v>
      </c>
      <c r="B22" s="224"/>
      <c r="C22" s="225"/>
      <c r="D22" s="218" t="s">
        <v>781</v>
      </c>
      <c r="E22" s="218"/>
      <c r="F22" s="218"/>
      <c r="G22" s="218"/>
      <c r="H22" s="218"/>
      <c r="I22" s="218"/>
      <c r="J22" s="218"/>
      <c r="K22" s="219"/>
      <c r="L22" s="23"/>
      <c r="M22" s="23"/>
      <c r="N22" s="23"/>
    </row>
    <row r="23" spans="1:14" s="15" customFormat="1" ht="14.25" customHeight="1" thickBot="1">
      <c r="A23" s="26"/>
      <c r="B23" s="27"/>
      <c r="C23" s="27"/>
      <c r="D23" s="235"/>
      <c r="E23" s="235"/>
      <c r="F23" s="235"/>
      <c r="G23" s="235"/>
      <c r="H23" s="235"/>
      <c r="I23" s="235"/>
      <c r="J23" s="235"/>
      <c r="K23" s="236"/>
      <c r="L23" s="23"/>
      <c r="M23" s="23"/>
      <c r="N23" s="23"/>
    </row>
    <row r="24" spans="1:14" s="15" customFormat="1" ht="12.75" customHeight="1" thickBot="1">
      <c r="A24" s="232" t="s">
        <v>139</v>
      </c>
      <c r="B24" s="233"/>
      <c r="C24" s="233"/>
      <c r="D24" s="233"/>
      <c r="E24" s="234"/>
      <c r="F24" s="232" t="s">
        <v>140</v>
      </c>
      <c r="G24" s="233"/>
      <c r="H24" s="233"/>
      <c r="I24" s="233"/>
      <c r="J24" s="233"/>
      <c r="K24" s="234"/>
      <c r="L24" s="23"/>
      <c r="M24" s="23"/>
      <c r="N24" s="23"/>
    </row>
    <row r="25" spans="1:14" s="15" customFormat="1" ht="14.25" customHeight="1" thickBot="1">
      <c r="A25" s="226">
        <v>1</v>
      </c>
      <c r="B25" s="227"/>
      <c r="C25" s="227"/>
      <c r="D25" s="227"/>
      <c r="E25" s="228"/>
      <c r="F25" s="226">
        <v>2</v>
      </c>
      <c r="G25" s="227"/>
      <c r="H25" s="227"/>
      <c r="I25" s="227"/>
      <c r="J25" s="227"/>
      <c r="K25" s="228"/>
      <c r="L25" s="23"/>
      <c r="M25" s="23"/>
      <c r="N25" s="23"/>
    </row>
    <row r="26" spans="1:15" ht="12.75" customHeight="1" thickBot="1">
      <c r="A26" s="217"/>
      <c r="B26" s="217"/>
      <c r="C26" s="217"/>
      <c r="D26" s="217"/>
      <c r="E26" s="217"/>
      <c r="F26" s="217"/>
      <c r="G26" s="217"/>
      <c r="H26" s="220"/>
      <c r="I26" s="221"/>
      <c r="J26" s="221"/>
      <c r="K26" s="222"/>
      <c r="L26" s="24"/>
      <c r="M26" s="24"/>
      <c r="N26" s="28"/>
      <c r="O26" s="16"/>
    </row>
    <row r="27" spans="1:13" ht="12.75" customHeight="1" thickBo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M27" s="16"/>
    </row>
    <row r="28" spans="1:14" ht="15" customHeight="1" thickBot="1">
      <c r="A28" s="214" t="s">
        <v>141</v>
      </c>
      <c r="B28" s="224"/>
      <c r="C28" s="225"/>
      <c r="D28" s="218" t="s">
        <v>782</v>
      </c>
      <c r="E28" s="218"/>
      <c r="F28" s="218"/>
      <c r="G28" s="218"/>
      <c r="H28" s="218"/>
      <c r="I28" s="218"/>
      <c r="J28" s="218"/>
      <c r="K28" s="219"/>
      <c r="L28" s="90" t="s">
        <v>211</v>
      </c>
      <c r="M28" s="91"/>
      <c r="N28" s="92">
        <f ca="1">TODAY()</f>
        <v>42565</v>
      </c>
    </row>
    <row r="29" spans="1:14" ht="16.5" customHeight="1" thickBot="1">
      <c r="A29" s="88"/>
      <c r="B29" s="89"/>
      <c r="C29" s="89"/>
      <c r="D29" s="30"/>
      <c r="E29" s="30"/>
      <c r="F29" s="30"/>
      <c r="G29" s="30"/>
      <c r="H29" s="30"/>
      <c r="I29" s="30"/>
      <c r="J29" s="30"/>
      <c r="K29" s="31"/>
      <c r="L29" s="90" t="s">
        <v>212</v>
      </c>
      <c r="M29" s="90"/>
      <c r="N29" s="142" t="str">
        <f>IF(D21=0," ",VLOOKUP(D21,Коды_судов,2,0))&amp;IF(D21=0," "," обл")</f>
        <v>155 обл</v>
      </c>
    </row>
    <row r="30" spans="1:11" ht="13.5" customHeight="1" thickBot="1">
      <c r="A30" s="214" t="s">
        <v>138</v>
      </c>
      <c r="B30" s="215"/>
      <c r="C30" s="216"/>
      <c r="D30" s="218" t="s">
        <v>787</v>
      </c>
      <c r="E30" s="218"/>
      <c r="F30" s="218"/>
      <c r="G30" s="218"/>
      <c r="H30" s="218"/>
      <c r="I30" s="218"/>
      <c r="J30" s="218"/>
      <c r="K30" s="219"/>
    </row>
    <row r="31" spans="1:11" s="33" customFormat="1" ht="12.75">
      <c r="A31" s="13"/>
      <c r="B31" s="13"/>
      <c r="C31" s="13"/>
      <c r="D31" s="13"/>
      <c r="E31" s="13"/>
      <c r="F31" s="13"/>
      <c r="G31" s="13"/>
      <c r="H31" s="13"/>
      <c r="I31" s="32"/>
      <c r="J31" s="32"/>
      <c r="K31" s="32"/>
    </row>
    <row r="32" spans="9:16" ht="12.75">
      <c r="I32" s="34"/>
      <c r="J32" s="34"/>
      <c r="K32" s="34"/>
      <c r="L32" s="16"/>
      <c r="M32" s="16"/>
      <c r="N32" s="16"/>
      <c r="O32" s="16"/>
      <c r="P32" s="16"/>
    </row>
    <row r="33" spans="9:16" ht="12.75">
      <c r="I33" s="23"/>
      <c r="J33" s="23"/>
      <c r="K33" s="23"/>
      <c r="L33" s="16"/>
      <c r="M33" s="16"/>
      <c r="N33" s="16"/>
      <c r="O33" s="16"/>
      <c r="P33" s="16"/>
    </row>
    <row r="34" spans="9:16" ht="16.5" customHeight="1">
      <c r="I34" s="35"/>
      <c r="J34" s="35"/>
      <c r="K34" s="35"/>
      <c r="L34" s="16"/>
      <c r="M34" s="16"/>
      <c r="N34" s="16"/>
      <c r="O34" s="16"/>
      <c r="P34" s="16"/>
    </row>
    <row r="35" spans="9:16" ht="12.75">
      <c r="I35" s="36"/>
      <c r="J35" s="36"/>
      <c r="K35" s="36"/>
      <c r="L35" s="37"/>
      <c r="M35" s="38"/>
      <c r="N35" s="39"/>
      <c r="O35" s="16"/>
      <c r="P35" s="16"/>
    </row>
    <row r="36" spans="9:16" ht="16.5" customHeight="1">
      <c r="I36" s="35"/>
      <c r="J36" s="35"/>
      <c r="K36" s="35"/>
      <c r="L36" s="37"/>
      <c r="M36" s="16"/>
      <c r="N36" s="40"/>
      <c r="O36" s="16"/>
      <c r="P36" s="16"/>
    </row>
  </sheetData>
  <sheetProtection password="EC45" sheet="1" selectLockedCells="1"/>
  <mergeCells count="49">
    <mergeCell ref="A18:C19"/>
    <mergeCell ref="D19:F19"/>
    <mergeCell ref="A28:C28"/>
    <mergeCell ref="I15:N19"/>
    <mergeCell ref="A24:E24"/>
    <mergeCell ref="D23:K23"/>
    <mergeCell ref="D21:K21"/>
    <mergeCell ref="D22:K22"/>
    <mergeCell ref="F24:K24"/>
    <mergeCell ref="D11:F11"/>
    <mergeCell ref="A25:E25"/>
    <mergeCell ref="G18:H18"/>
    <mergeCell ref="F25:K25"/>
    <mergeCell ref="K9:N14"/>
    <mergeCell ref="A11:C11"/>
    <mergeCell ref="A12:C12"/>
    <mergeCell ref="D12:F14"/>
    <mergeCell ref="D18:F18"/>
    <mergeCell ref="A22:C22"/>
    <mergeCell ref="A8:H8"/>
    <mergeCell ref="G19:H19"/>
    <mergeCell ref="A30:C30"/>
    <mergeCell ref="A26:C26"/>
    <mergeCell ref="D26:E26"/>
    <mergeCell ref="F26:G26"/>
    <mergeCell ref="D30:K30"/>
    <mergeCell ref="D28:K28"/>
    <mergeCell ref="H26:K26"/>
    <mergeCell ref="A21:C21"/>
    <mergeCell ref="D9:F10"/>
    <mergeCell ref="A10:C10"/>
    <mergeCell ref="D2:L2"/>
    <mergeCell ref="A7:C7"/>
    <mergeCell ref="D7:F7"/>
    <mergeCell ref="K7:N7"/>
    <mergeCell ref="M5:N5"/>
    <mergeCell ref="D4:L4"/>
    <mergeCell ref="K8:N8"/>
    <mergeCell ref="G7:H7"/>
    <mergeCell ref="A13:C13"/>
    <mergeCell ref="D16:F17"/>
    <mergeCell ref="G9:H11"/>
    <mergeCell ref="G12:H14"/>
    <mergeCell ref="G16:H17"/>
    <mergeCell ref="A15:H15"/>
    <mergeCell ref="A16:C16"/>
    <mergeCell ref="A17:C17"/>
    <mergeCell ref="A14:C14"/>
    <mergeCell ref="A9:C9"/>
  </mergeCells>
  <dataValidations count="3"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1:K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</dataValidations>
  <printOptions/>
  <pageMargins left="1.1811023622047245" right="0.35433070866141736" top="0.5905511811023623" bottom="0.3937007874015748" header="0.7874015748031497" footer="0.7874015748031497"/>
  <pageSetup fitToHeight="1" fitToWidth="1" horizontalDpi="600" verticalDpi="600" orientation="landscape" paperSize="9" scale="9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CR379"/>
  <sheetViews>
    <sheetView showGridLines="0" zoomScale="70" zoomScaleNormal="70" zoomScaleSheetLayoutView="30" zoomScalePageLayoutView="0" workbookViewId="0" topLeftCell="A1">
      <pane xSplit="6" ySplit="6" topLeftCell="G126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216" sqref="G216"/>
    </sheetView>
  </sheetViews>
  <sheetFormatPr defaultColWidth="12.7109375" defaultRowHeight="12.75"/>
  <cols>
    <col min="1" max="1" width="10.7109375" style="2" customWidth="1"/>
    <col min="2" max="2" width="9.00390625" style="59" customWidth="1"/>
    <col min="3" max="3" width="13.8515625" style="60" customWidth="1"/>
    <col min="4" max="4" width="90.140625" style="61" customWidth="1"/>
    <col min="5" max="5" width="39.140625" style="61" customWidth="1"/>
    <col min="6" max="6" width="7.8515625" style="4" customWidth="1"/>
    <col min="7" max="7" width="19.8515625" style="4" customWidth="1"/>
    <col min="8" max="96" width="12.7109375" style="1" customWidth="1"/>
    <col min="97" max="16384" width="12.7109375" style="2" customWidth="1"/>
  </cols>
  <sheetData>
    <row r="1" spans="2:7" ht="8.25" customHeight="1" thickBot="1">
      <c r="B1" s="42"/>
      <c r="C1" s="2"/>
      <c r="D1" s="43"/>
      <c r="E1" s="43"/>
      <c r="F1" s="302"/>
      <c r="G1" s="302"/>
    </row>
    <row r="2" spans="1:7" ht="28.5" customHeight="1" thickBot="1">
      <c r="A2" s="303" t="s">
        <v>61</v>
      </c>
      <c r="B2" s="303"/>
      <c r="C2" s="303"/>
      <c r="D2" s="305" t="str">
        <f>IF('Титул ф.01(s03)'!D21=0," ",'Титул ф.01(s03)'!D21)</f>
        <v>Ульяновский областной суд </v>
      </c>
      <c r="E2" s="306"/>
      <c r="F2" s="83"/>
      <c r="G2" s="83"/>
    </row>
    <row r="3" spans="1:6" ht="21.75" customHeight="1" thickBot="1">
      <c r="A3" s="44"/>
      <c r="B3" s="44"/>
      <c r="C3" s="44"/>
      <c r="D3" s="155" t="s">
        <v>208</v>
      </c>
      <c r="E3" s="156" t="s">
        <v>743</v>
      </c>
      <c r="F3" s="84"/>
    </row>
    <row r="4" spans="1:7" ht="33" customHeight="1">
      <c r="A4" s="304" t="s">
        <v>142</v>
      </c>
      <c r="B4" s="304"/>
      <c r="C4" s="304"/>
      <c r="D4" s="304"/>
      <c r="E4" s="304"/>
      <c r="F4" s="304"/>
      <c r="G4" s="304"/>
    </row>
    <row r="5" spans="1:96" s="48" customFormat="1" ht="41.25" customHeight="1">
      <c r="A5" s="45"/>
      <c r="B5" s="297" t="s">
        <v>62</v>
      </c>
      <c r="C5" s="297"/>
      <c r="D5" s="298"/>
      <c r="E5" s="6" t="s">
        <v>63</v>
      </c>
      <c r="F5" s="46" t="s">
        <v>143</v>
      </c>
      <c r="G5" s="6" t="s">
        <v>40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</row>
    <row r="6" spans="1:96" s="48" customFormat="1" ht="10.5">
      <c r="A6" s="299" t="s">
        <v>106</v>
      </c>
      <c r="B6" s="300"/>
      <c r="C6" s="300"/>
      <c r="D6" s="301"/>
      <c r="E6" s="50" t="s">
        <v>107</v>
      </c>
      <c r="F6" s="49"/>
      <c r="G6" s="51">
        <v>1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</row>
    <row r="7" spans="1:96" s="48" customFormat="1" ht="19.5" customHeight="1">
      <c r="A7" s="246" t="s">
        <v>144</v>
      </c>
      <c r="B7" s="246" t="s">
        <v>145</v>
      </c>
      <c r="C7" s="244" t="s">
        <v>64</v>
      </c>
      <c r="D7" s="245"/>
      <c r="E7" s="95" t="s">
        <v>226</v>
      </c>
      <c r="F7" s="3">
        <v>1</v>
      </c>
      <c r="G7" s="80">
        <v>0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</row>
    <row r="8" spans="1:96" s="48" customFormat="1" ht="19.5" customHeight="1">
      <c r="A8" s="247"/>
      <c r="B8" s="286"/>
      <c r="C8" s="244" t="s">
        <v>146</v>
      </c>
      <c r="D8" s="245"/>
      <c r="E8" s="95" t="s">
        <v>227</v>
      </c>
      <c r="F8" s="3">
        <v>2</v>
      </c>
      <c r="G8" s="80">
        <v>0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</row>
    <row r="9" spans="1:96" s="48" customFormat="1" ht="19.5" customHeight="1">
      <c r="A9" s="247"/>
      <c r="B9" s="286"/>
      <c r="C9" s="244" t="s">
        <v>147</v>
      </c>
      <c r="D9" s="245"/>
      <c r="E9" s="95" t="s">
        <v>228</v>
      </c>
      <c r="F9" s="3">
        <v>3</v>
      </c>
      <c r="G9" s="80">
        <v>0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</row>
    <row r="10" spans="1:96" s="48" customFormat="1" ht="19.5" customHeight="1">
      <c r="A10" s="247"/>
      <c r="B10" s="286"/>
      <c r="C10" s="244" t="s">
        <v>65</v>
      </c>
      <c r="D10" s="245"/>
      <c r="E10" s="95" t="s">
        <v>229</v>
      </c>
      <c r="F10" s="3">
        <v>4</v>
      </c>
      <c r="G10" s="80">
        <v>0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</row>
    <row r="11" spans="1:96" s="48" customFormat="1" ht="19.5" customHeight="1">
      <c r="A11" s="247"/>
      <c r="B11" s="286"/>
      <c r="C11" s="271" t="s">
        <v>148</v>
      </c>
      <c r="D11" s="53" t="s">
        <v>189</v>
      </c>
      <c r="E11" s="95" t="s">
        <v>230</v>
      </c>
      <c r="F11" s="3">
        <v>5</v>
      </c>
      <c r="G11" s="80">
        <v>0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</row>
    <row r="12" spans="1:96" s="48" customFormat="1" ht="19.5" customHeight="1">
      <c r="A12" s="247"/>
      <c r="B12" s="286"/>
      <c r="C12" s="275"/>
      <c r="D12" s="53" t="s">
        <v>149</v>
      </c>
      <c r="E12" s="95" t="s">
        <v>231</v>
      </c>
      <c r="F12" s="3">
        <v>6</v>
      </c>
      <c r="G12" s="80">
        <v>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</row>
    <row r="13" spans="1:96" s="48" customFormat="1" ht="28.5" customHeight="1">
      <c r="A13" s="247"/>
      <c r="B13" s="286"/>
      <c r="C13" s="275"/>
      <c r="D13" s="53" t="s">
        <v>150</v>
      </c>
      <c r="E13" s="95" t="s">
        <v>232</v>
      </c>
      <c r="F13" s="3">
        <v>7</v>
      </c>
      <c r="G13" s="80">
        <v>0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</row>
    <row r="14" spans="1:96" s="48" customFormat="1" ht="28.5" customHeight="1">
      <c r="A14" s="247"/>
      <c r="B14" s="286"/>
      <c r="C14" s="275"/>
      <c r="D14" s="53" t="s">
        <v>151</v>
      </c>
      <c r="E14" s="95" t="s">
        <v>233</v>
      </c>
      <c r="F14" s="3">
        <v>8</v>
      </c>
      <c r="G14" s="80">
        <v>0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</row>
    <row r="15" spans="1:96" s="48" customFormat="1" ht="28.5" customHeight="1">
      <c r="A15" s="247"/>
      <c r="B15" s="286"/>
      <c r="C15" s="275"/>
      <c r="D15" s="53" t="s">
        <v>152</v>
      </c>
      <c r="E15" s="95" t="s">
        <v>234</v>
      </c>
      <c r="F15" s="3">
        <v>9</v>
      </c>
      <c r="G15" s="80">
        <v>0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</row>
    <row r="16" spans="1:96" s="48" customFormat="1" ht="28.5" customHeight="1">
      <c r="A16" s="247"/>
      <c r="B16" s="286"/>
      <c r="C16" s="272"/>
      <c r="D16" s="53" t="s">
        <v>153</v>
      </c>
      <c r="E16" s="95" t="s">
        <v>235</v>
      </c>
      <c r="F16" s="3">
        <v>10</v>
      </c>
      <c r="G16" s="80">
        <v>0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</row>
    <row r="17" spans="1:96" s="48" customFormat="1" ht="41.25" customHeight="1">
      <c r="A17" s="247"/>
      <c r="B17" s="286"/>
      <c r="C17" s="273" t="s">
        <v>236</v>
      </c>
      <c r="D17" s="274"/>
      <c r="E17" s="95" t="s">
        <v>428</v>
      </c>
      <c r="F17" s="3">
        <v>11</v>
      </c>
      <c r="G17" s="80">
        <v>0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</row>
    <row r="18" spans="1:7" ht="19.5" customHeight="1">
      <c r="A18" s="247"/>
      <c r="B18" s="286"/>
      <c r="C18" s="273" t="s">
        <v>67</v>
      </c>
      <c r="D18" s="274"/>
      <c r="E18" s="95" t="s">
        <v>237</v>
      </c>
      <c r="F18" s="3">
        <v>12</v>
      </c>
      <c r="G18" s="80">
        <v>0</v>
      </c>
    </row>
    <row r="19" spans="1:7" ht="19.5" customHeight="1">
      <c r="A19" s="247"/>
      <c r="B19" s="286"/>
      <c r="C19" s="271" t="s">
        <v>154</v>
      </c>
      <c r="D19" s="55" t="s">
        <v>155</v>
      </c>
      <c r="E19" s="95" t="s">
        <v>238</v>
      </c>
      <c r="F19" s="3">
        <v>13</v>
      </c>
      <c r="G19" s="80">
        <v>0</v>
      </c>
    </row>
    <row r="20" spans="1:7" ht="19.5" customHeight="1">
      <c r="A20" s="247"/>
      <c r="B20" s="286"/>
      <c r="C20" s="275"/>
      <c r="D20" s="55" t="s">
        <v>156</v>
      </c>
      <c r="E20" s="95" t="s">
        <v>239</v>
      </c>
      <c r="F20" s="3">
        <v>14</v>
      </c>
      <c r="G20" s="80">
        <v>0</v>
      </c>
    </row>
    <row r="21" spans="1:7" ht="19.5" customHeight="1">
      <c r="A21" s="247"/>
      <c r="B21" s="286"/>
      <c r="C21" s="275"/>
      <c r="D21" s="55" t="s">
        <v>157</v>
      </c>
      <c r="E21" s="95" t="s">
        <v>240</v>
      </c>
      <c r="F21" s="3">
        <v>15</v>
      </c>
      <c r="G21" s="80">
        <v>0</v>
      </c>
    </row>
    <row r="22" spans="1:7" ht="19.5" customHeight="1">
      <c r="A22" s="247"/>
      <c r="B22" s="286"/>
      <c r="C22" s="272"/>
      <c r="D22" s="55" t="s">
        <v>158</v>
      </c>
      <c r="E22" s="95" t="s">
        <v>241</v>
      </c>
      <c r="F22" s="3">
        <v>16</v>
      </c>
      <c r="G22" s="80">
        <v>0</v>
      </c>
    </row>
    <row r="23" spans="1:7" ht="28.5" customHeight="1">
      <c r="A23" s="247"/>
      <c r="B23" s="286"/>
      <c r="C23" s="271" t="s">
        <v>159</v>
      </c>
      <c r="D23" s="55" t="s">
        <v>160</v>
      </c>
      <c r="E23" s="95" t="s">
        <v>242</v>
      </c>
      <c r="F23" s="3">
        <v>17</v>
      </c>
      <c r="G23" s="80">
        <v>0</v>
      </c>
    </row>
    <row r="24" spans="1:7" ht="19.5" customHeight="1">
      <c r="A24" s="247"/>
      <c r="B24" s="286"/>
      <c r="C24" s="272"/>
      <c r="D24" s="55" t="s">
        <v>161</v>
      </c>
      <c r="E24" s="95" t="s">
        <v>243</v>
      </c>
      <c r="F24" s="3">
        <v>18</v>
      </c>
      <c r="G24" s="81"/>
    </row>
    <row r="25" spans="1:7" ht="19.5" customHeight="1">
      <c r="A25" s="247"/>
      <c r="B25" s="286"/>
      <c r="C25" s="271" t="s">
        <v>162</v>
      </c>
      <c r="D25" s="56">
        <v>105</v>
      </c>
      <c r="E25" s="95" t="s">
        <v>244</v>
      </c>
      <c r="F25" s="3">
        <v>19</v>
      </c>
      <c r="G25" s="80">
        <v>0</v>
      </c>
    </row>
    <row r="26" spans="1:7" ht="19.5" customHeight="1">
      <c r="A26" s="247"/>
      <c r="B26" s="286"/>
      <c r="C26" s="275"/>
      <c r="D26" s="55" t="s">
        <v>68</v>
      </c>
      <c r="E26" s="95" t="s">
        <v>245</v>
      </c>
      <c r="F26" s="3">
        <v>20</v>
      </c>
      <c r="G26" s="80">
        <v>0</v>
      </c>
    </row>
    <row r="27" spans="1:7" ht="19.5" customHeight="1">
      <c r="A27" s="247"/>
      <c r="B27" s="286"/>
      <c r="C27" s="275"/>
      <c r="D27" s="55" t="s">
        <v>69</v>
      </c>
      <c r="E27" s="95" t="s">
        <v>246</v>
      </c>
      <c r="F27" s="3">
        <v>21</v>
      </c>
      <c r="G27" s="80">
        <v>0</v>
      </c>
    </row>
    <row r="28" spans="1:7" ht="19.5" customHeight="1">
      <c r="A28" s="247"/>
      <c r="B28" s="286"/>
      <c r="C28" s="275"/>
      <c r="D28" s="56">
        <v>131</v>
      </c>
      <c r="E28" s="95" t="s">
        <v>247</v>
      </c>
      <c r="F28" s="3">
        <v>22</v>
      </c>
      <c r="G28" s="80">
        <v>0</v>
      </c>
    </row>
    <row r="29" spans="1:7" ht="19.5" customHeight="1">
      <c r="A29" s="247"/>
      <c r="B29" s="286"/>
      <c r="C29" s="275"/>
      <c r="D29" s="56">
        <v>158</v>
      </c>
      <c r="E29" s="95" t="s">
        <v>248</v>
      </c>
      <c r="F29" s="3">
        <v>23</v>
      </c>
      <c r="G29" s="80">
        <v>0</v>
      </c>
    </row>
    <row r="30" spans="1:7" ht="19.5" customHeight="1">
      <c r="A30" s="247"/>
      <c r="B30" s="286"/>
      <c r="C30" s="275"/>
      <c r="D30" s="56">
        <v>161</v>
      </c>
      <c r="E30" s="95" t="s">
        <v>249</v>
      </c>
      <c r="F30" s="3">
        <v>24</v>
      </c>
      <c r="G30" s="80">
        <v>0</v>
      </c>
    </row>
    <row r="31" spans="1:7" ht="19.5" customHeight="1">
      <c r="A31" s="247"/>
      <c r="B31" s="286"/>
      <c r="C31" s="275"/>
      <c r="D31" s="56">
        <v>162</v>
      </c>
      <c r="E31" s="95" t="s">
        <v>250</v>
      </c>
      <c r="F31" s="3">
        <v>25</v>
      </c>
      <c r="G31" s="80">
        <v>0</v>
      </c>
    </row>
    <row r="32" spans="1:7" ht="19.5" customHeight="1">
      <c r="A32" s="247"/>
      <c r="B32" s="286"/>
      <c r="C32" s="275"/>
      <c r="D32" s="56">
        <v>163</v>
      </c>
      <c r="E32" s="95" t="s">
        <v>251</v>
      </c>
      <c r="F32" s="3">
        <v>26</v>
      </c>
      <c r="G32" s="80">
        <v>0</v>
      </c>
    </row>
    <row r="33" spans="1:7" ht="19.5" customHeight="1">
      <c r="A33" s="247"/>
      <c r="B33" s="286"/>
      <c r="C33" s="275"/>
      <c r="D33" s="56">
        <v>204</v>
      </c>
      <c r="E33" s="95" t="s">
        <v>252</v>
      </c>
      <c r="F33" s="3">
        <v>27</v>
      </c>
      <c r="G33" s="80">
        <v>0</v>
      </c>
    </row>
    <row r="34" spans="1:7" ht="19.5" customHeight="1">
      <c r="A34" s="247"/>
      <c r="B34" s="286"/>
      <c r="C34" s="275"/>
      <c r="D34" s="56">
        <v>205</v>
      </c>
      <c r="E34" s="95" t="s">
        <v>253</v>
      </c>
      <c r="F34" s="3">
        <v>28</v>
      </c>
      <c r="G34" s="80">
        <v>0</v>
      </c>
    </row>
    <row r="35" spans="1:7" ht="19.5" customHeight="1">
      <c r="A35" s="247"/>
      <c r="B35" s="286"/>
      <c r="C35" s="275"/>
      <c r="D35" s="56" t="s">
        <v>163</v>
      </c>
      <c r="E35" s="95" t="s">
        <v>254</v>
      </c>
      <c r="F35" s="3">
        <v>29</v>
      </c>
      <c r="G35" s="80">
        <v>0</v>
      </c>
    </row>
    <row r="36" spans="1:7" ht="19.5" customHeight="1">
      <c r="A36" s="247"/>
      <c r="B36" s="286"/>
      <c r="C36" s="275"/>
      <c r="D36" s="55" t="s">
        <v>70</v>
      </c>
      <c r="E36" s="95" t="s">
        <v>255</v>
      </c>
      <c r="F36" s="3">
        <v>30</v>
      </c>
      <c r="G36" s="80">
        <v>0</v>
      </c>
    </row>
    <row r="37" spans="1:7" ht="19.5" customHeight="1">
      <c r="A37" s="247"/>
      <c r="B37" s="286"/>
      <c r="C37" s="275"/>
      <c r="D37" s="56" t="s">
        <v>15</v>
      </c>
      <c r="E37" s="95" t="s">
        <v>256</v>
      </c>
      <c r="F37" s="3">
        <v>31</v>
      </c>
      <c r="G37" s="80">
        <v>0</v>
      </c>
    </row>
    <row r="38" spans="1:7" ht="19.5" customHeight="1">
      <c r="A38" s="247"/>
      <c r="B38" s="286"/>
      <c r="C38" s="275"/>
      <c r="D38" s="56" t="s">
        <v>71</v>
      </c>
      <c r="E38" s="95" t="s">
        <v>257</v>
      </c>
      <c r="F38" s="3">
        <v>32</v>
      </c>
      <c r="G38" s="80">
        <v>0</v>
      </c>
    </row>
    <row r="39" spans="1:7" ht="19.5" customHeight="1">
      <c r="A39" s="247"/>
      <c r="B39" s="286"/>
      <c r="C39" s="275"/>
      <c r="D39" s="56" t="s">
        <v>164</v>
      </c>
      <c r="E39" s="95" t="s">
        <v>258</v>
      </c>
      <c r="F39" s="3">
        <v>33</v>
      </c>
      <c r="G39" s="80">
        <v>0</v>
      </c>
    </row>
    <row r="40" spans="1:7" ht="19.5" customHeight="1">
      <c r="A40" s="247"/>
      <c r="B40" s="286"/>
      <c r="C40" s="275"/>
      <c r="D40" s="56">
        <v>290</v>
      </c>
      <c r="E40" s="95" t="s">
        <v>259</v>
      </c>
      <c r="F40" s="3">
        <v>34</v>
      </c>
      <c r="G40" s="80">
        <v>0</v>
      </c>
    </row>
    <row r="41" spans="1:7" ht="19.5" customHeight="1">
      <c r="A41" s="247"/>
      <c r="B41" s="286"/>
      <c r="C41" s="272"/>
      <c r="D41" s="56">
        <v>291</v>
      </c>
      <c r="E41" s="95" t="s">
        <v>260</v>
      </c>
      <c r="F41" s="3">
        <v>35</v>
      </c>
      <c r="G41" s="80">
        <v>0</v>
      </c>
    </row>
    <row r="42" spans="1:7" ht="19.5" customHeight="1">
      <c r="A42" s="247"/>
      <c r="B42" s="286"/>
      <c r="C42" s="244" t="s">
        <v>72</v>
      </c>
      <c r="D42" s="245"/>
      <c r="E42" s="95" t="s">
        <v>261</v>
      </c>
      <c r="F42" s="3">
        <v>36</v>
      </c>
      <c r="G42" s="80">
        <v>0</v>
      </c>
    </row>
    <row r="43" spans="1:7" ht="19.5" customHeight="1">
      <c r="A43" s="247"/>
      <c r="B43" s="286"/>
      <c r="C43" s="273" t="s">
        <v>73</v>
      </c>
      <c r="D43" s="274"/>
      <c r="E43" s="95" t="s">
        <v>430</v>
      </c>
      <c r="F43" s="3">
        <v>37</v>
      </c>
      <c r="G43" s="80">
        <v>0</v>
      </c>
    </row>
    <row r="44" spans="1:7" ht="19.5" customHeight="1">
      <c r="A44" s="247"/>
      <c r="B44" s="286"/>
      <c r="C44" s="273" t="s">
        <v>74</v>
      </c>
      <c r="D44" s="274"/>
      <c r="E44" s="95" t="s">
        <v>262</v>
      </c>
      <c r="F44" s="3">
        <v>38</v>
      </c>
      <c r="G44" s="80">
        <v>0</v>
      </c>
    </row>
    <row r="45" spans="1:7" ht="30" customHeight="1">
      <c r="A45" s="247"/>
      <c r="B45" s="286"/>
      <c r="C45" s="244" t="s">
        <v>165</v>
      </c>
      <c r="D45" s="245"/>
      <c r="E45" s="95" t="s">
        <v>264</v>
      </c>
      <c r="F45" s="3">
        <v>39</v>
      </c>
      <c r="G45" s="80">
        <v>0</v>
      </c>
    </row>
    <row r="46" spans="1:7" ht="19.5" customHeight="1">
      <c r="A46" s="247"/>
      <c r="B46" s="286"/>
      <c r="C46" s="244" t="s">
        <v>263</v>
      </c>
      <c r="D46" s="245"/>
      <c r="E46" s="95" t="s">
        <v>423</v>
      </c>
      <c r="F46" s="3">
        <v>40</v>
      </c>
      <c r="G46" s="80">
        <v>0</v>
      </c>
    </row>
    <row r="47" spans="1:7" ht="19.5" customHeight="1">
      <c r="A47" s="247"/>
      <c r="B47" s="286"/>
      <c r="C47" s="273" t="s">
        <v>75</v>
      </c>
      <c r="D47" s="274"/>
      <c r="E47" s="95" t="s">
        <v>265</v>
      </c>
      <c r="F47" s="3">
        <v>41</v>
      </c>
      <c r="G47" s="80">
        <v>0</v>
      </c>
    </row>
    <row r="48" spans="1:7" ht="19.5" customHeight="1">
      <c r="A48" s="247"/>
      <c r="B48" s="286"/>
      <c r="C48" s="273" t="s">
        <v>29</v>
      </c>
      <c r="D48" s="274"/>
      <c r="E48" s="95" t="s">
        <v>266</v>
      </c>
      <c r="F48" s="3">
        <v>42</v>
      </c>
      <c r="G48" s="80">
        <v>0</v>
      </c>
    </row>
    <row r="49" spans="1:7" ht="19.5" customHeight="1">
      <c r="A49" s="247"/>
      <c r="B49" s="286"/>
      <c r="C49" s="276" t="s">
        <v>30</v>
      </c>
      <c r="D49" s="53" t="s">
        <v>166</v>
      </c>
      <c r="E49" s="95" t="s">
        <v>267</v>
      </c>
      <c r="F49" s="3">
        <v>43</v>
      </c>
      <c r="G49" s="80">
        <v>0</v>
      </c>
    </row>
    <row r="50" spans="1:7" ht="19.5" customHeight="1">
      <c r="A50" s="247"/>
      <c r="B50" s="286"/>
      <c r="C50" s="277"/>
      <c r="D50" s="53" t="s">
        <v>167</v>
      </c>
      <c r="E50" s="95" t="s">
        <v>268</v>
      </c>
      <c r="F50" s="3">
        <v>44</v>
      </c>
      <c r="G50" s="80">
        <v>0</v>
      </c>
    </row>
    <row r="51" spans="1:7" ht="19.5" customHeight="1">
      <c r="A51" s="247"/>
      <c r="B51" s="286"/>
      <c r="C51" s="278" t="s">
        <v>31</v>
      </c>
      <c r="D51" s="53" t="s">
        <v>168</v>
      </c>
      <c r="E51" s="95" t="s">
        <v>269</v>
      </c>
      <c r="F51" s="3">
        <v>45</v>
      </c>
      <c r="G51" s="80">
        <v>0</v>
      </c>
    </row>
    <row r="52" spans="1:7" ht="19.5" customHeight="1">
      <c r="A52" s="247"/>
      <c r="B52" s="286"/>
      <c r="C52" s="279"/>
      <c r="D52" s="53" t="s">
        <v>169</v>
      </c>
      <c r="E52" s="95" t="s">
        <v>270</v>
      </c>
      <c r="F52" s="3">
        <v>46</v>
      </c>
      <c r="G52" s="80">
        <v>0</v>
      </c>
    </row>
    <row r="53" spans="1:7" ht="19.5" customHeight="1">
      <c r="A53" s="247"/>
      <c r="B53" s="286"/>
      <c r="C53" s="279"/>
      <c r="D53" s="53" t="s">
        <v>170</v>
      </c>
      <c r="E53" s="95" t="s">
        <v>271</v>
      </c>
      <c r="F53" s="3">
        <v>47</v>
      </c>
      <c r="G53" s="80">
        <v>0</v>
      </c>
    </row>
    <row r="54" spans="1:7" ht="19.5" customHeight="1">
      <c r="A54" s="247"/>
      <c r="B54" s="286"/>
      <c r="C54" s="280"/>
      <c r="D54" s="53" t="s">
        <v>171</v>
      </c>
      <c r="E54" s="95" t="s">
        <v>272</v>
      </c>
      <c r="F54" s="3">
        <v>48</v>
      </c>
      <c r="G54" s="80">
        <v>0</v>
      </c>
    </row>
    <row r="55" spans="1:7" ht="19.5" customHeight="1">
      <c r="A55" s="247"/>
      <c r="B55" s="286"/>
      <c r="C55" s="273" t="s">
        <v>117</v>
      </c>
      <c r="D55" s="274"/>
      <c r="E55" s="95" t="s">
        <v>273</v>
      </c>
      <c r="F55" s="3">
        <v>49</v>
      </c>
      <c r="G55" s="80">
        <v>0</v>
      </c>
    </row>
    <row r="56" spans="1:7" ht="28.5" customHeight="1">
      <c r="A56" s="247"/>
      <c r="B56" s="286"/>
      <c r="C56" s="273" t="s">
        <v>33</v>
      </c>
      <c r="D56" s="274"/>
      <c r="E56" s="95" t="s">
        <v>274</v>
      </c>
      <c r="F56" s="3">
        <v>50</v>
      </c>
      <c r="G56" s="80">
        <v>0</v>
      </c>
    </row>
    <row r="57" spans="1:7" ht="19.5" customHeight="1">
      <c r="A57" s="247"/>
      <c r="B57" s="286"/>
      <c r="C57" s="271" t="s">
        <v>77</v>
      </c>
      <c r="D57" s="55" t="s">
        <v>78</v>
      </c>
      <c r="E57" s="95" t="s">
        <v>275</v>
      </c>
      <c r="F57" s="3">
        <v>51</v>
      </c>
      <c r="G57" s="82"/>
    </row>
    <row r="58" spans="1:7" ht="19.5" customHeight="1">
      <c r="A58" s="247"/>
      <c r="B58" s="286"/>
      <c r="C58" s="275"/>
      <c r="D58" s="55" t="s">
        <v>79</v>
      </c>
      <c r="E58" s="95" t="s">
        <v>276</v>
      </c>
      <c r="F58" s="3">
        <v>52</v>
      </c>
      <c r="G58" s="80">
        <v>0</v>
      </c>
    </row>
    <row r="59" spans="1:7" ht="19.5" customHeight="1">
      <c r="A59" s="247"/>
      <c r="B59" s="286"/>
      <c r="C59" s="272"/>
      <c r="D59" s="55" t="s">
        <v>80</v>
      </c>
      <c r="E59" s="95" t="s">
        <v>277</v>
      </c>
      <c r="F59" s="3">
        <v>53</v>
      </c>
      <c r="G59" s="80">
        <v>0</v>
      </c>
    </row>
    <row r="60" spans="1:7" ht="30" customHeight="1">
      <c r="A60" s="247"/>
      <c r="B60" s="286"/>
      <c r="C60" s="244" t="s">
        <v>32</v>
      </c>
      <c r="D60" s="245"/>
      <c r="E60" s="95" t="s">
        <v>278</v>
      </c>
      <c r="F60" s="3">
        <v>54</v>
      </c>
      <c r="G60" s="80">
        <v>0</v>
      </c>
    </row>
    <row r="61" spans="1:7" ht="19.5" customHeight="1">
      <c r="A61" s="247"/>
      <c r="B61" s="286"/>
      <c r="C61" s="273" t="s">
        <v>172</v>
      </c>
      <c r="D61" s="274"/>
      <c r="E61" s="95" t="s">
        <v>279</v>
      </c>
      <c r="F61" s="3">
        <v>55</v>
      </c>
      <c r="G61" s="81"/>
    </row>
    <row r="62" spans="1:7" ht="19.5" customHeight="1">
      <c r="A62" s="247"/>
      <c r="B62" s="286"/>
      <c r="C62" s="273" t="s">
        <v>81</v>
      </c>
      <c r="D62" s="274"/>
      <c r="E62" s="95" t="s">
        <v>280</v>
      </c>
      <c r="F62" s="3">
        <v>56</v>
      </c>
      <c r="G62" s="81"/>
    </row>
    <row r="63" spans="1:7" ht="19.5" customHeight="1">
      <c r="A63" s="247"/>
      <c r="B63" s="286"/>
      <c r="C63" s="273" t="s">
        <v>82</v>
      </c>
      <c r="D63" s="274"/>
      <c r="E63" s="95" t="s">
        <v>281</v>
      </c>
      <c r="F63" s="3">
        <v>57</v>
      </c>
      <c r="G63" s="80">
        <v>1</v>
      </c>
    </row>
    <row r="64" spans="1:7" ht="19.5" customHeight="1">
      <c r="A64" s="247"/>
      <c r="B64" s="286"/>
      <c r="C64" s="273" t="s">
        <v>81</v>
      </c>
      <c r="D64" s="274"/>
      <c r="E64" s="95" t="s">
        <v>282</v>
      </c>
      <c r="F64" s="3">
        <v>58</v>
      </c>
      <c r="G64" s="80">
        <v>1</v>
      </c>
    </row>
    <row r="65" spans="1:7" ht="19.5" customHeight="1">
      <c r="A65" s="247"/>
      <c r="B65" s="286"/>
      <c r="C65" s="244" t="s">
        <v>173</v>
      </c>
      <c r="D65" s="245"/>
      <c r="E65" s="95" t="s">
        <v>283</v>
      </c>
      <c r="F65" s="3">
        <v>59</v>
      </c>
      <c r="G65" s="81"/>
    </row>
    <row r="66" spans="1:7" ht="19.5" customHeight="1">
      <c r="A66" s="247"/>
      <c r="B66" s="286"/>
      <c r="C66" s="273" t="s">
        <v>81</v>
      </c>
      <c r="D66" s="274"/>
      <c r="E66" s="95" t="s">
        <v>284</v>
      </c>
      <c r="F66" s="3">
        <v>60</v>
      </c>
      <c r="G66" s="81"/>
    </row>
    <row r="67" spans="1:7" ht="28.5" customHeight="1">
      <c r="A67" s="247"/>
      <c r="B67" s="286"/>
      <c r="C67" s="244" t="s">
        <v>429</v>
      </c>
      <c r="D67" s="245"/>
      <c r="E67" s="96" t="s">
        <v>285</v>
      </c>
      <c r="F67" s="3">
        <v>61</v>
      </c>
      <c r="G67" s="80">
        <v>0</v>
      </c>
    </row>
    <row r="68" spans="1:7" ht="19.5" customHeight="1">
      <c r="A68" s="247"/>
      <c r="B68" s="286"/>
      <c r="C68" s="244" t="s">
        <v>174</v>
      </c>
      <c r="D68" s="245"/>
      <c r="E68" s="95" t="s">
        <v>286</v>
      </c>
      <c r="F68" s="3">
        <v>62</v>
      </c>
      <c r="G68" s="81"/>
    </row>
    <row r="69" spans="1:7" ht="19.5" customHeight="1">
      <c r="A69" s="247"/>
      <c r="B69" s="286"/>
      <c r="C69" s="273" t="s">
        <v>81</v>
      </c>
      <c r="D69" s="274"/>
      <c r="E69" s="95" t="s">
        <v>287</v>
      </c>
      <c r="F69" s="3">
        <v>63</v>
      </c>
      <c r="G69" s="81"/>
    </row>
    <row r="70" spans="1:7" ht="28.5" customHeight="1">
      <c r="A70" s="247"/>
      <c r="B70" s="286"/>
      <c r="C70" s="288" t="s">
        <v>288</v>
      </c>
      <c r="D70" s="288"/>
      <c r="E70" s="154" t="s">
        <v>289</v>
      </c>
      <c r="F70" s="3">
        <v>64</v>
      </c>
      <c r="G70" s="80">
        <v>0</v>
      </c>
    </row>
    <row r="71" spans="1:7" ht="19.5" customHeight="1">
      <c r="A71" s="247"/>
      <c r="B71" s="286"/>
      <c r="C71" s="273" t="s">
        <v>290</v>
      </c>
      <c r="D71" s="274"/>
      <c r="E71" s="158" t="s">
        <v>291</v>
      </c>
      <c r="F71" s="3">
        <v>65</v>
      </c>
      <c r="G71" s="80">
        <v>0</v>
      </c>
    </row>
    <row r="72" spans="1:7" ht="28.5" customHeight="1">
      <c r="A72" s="247"/>
      <c r="B72" s="287"/>
      <c r="C72" s="244" t="s">
        <v>175</v>
      </c>
      <c r="D72" s="245"/>
      <c r="E72" s="96" t="s">
        <v>292</v>
      </c>
      <c r="F72" s="3">
        <v>66</v>
      </c>
      <c r="G72" s="80">
        <v>0</v>
      </c>
    </row>
    <row r="73" spans="1:7" ht="21" customHeight="1">
      <c r="A73" s="247"/>
      <c r="B73" s="255" t="s">
        <v>293</v>
      </c>
      <c r="C73" s="283" t="s">
        <v>176</v>
      </c>
      <c r="D73" s="54" t="s">
        <v>177</v>
      </c>
      <c r="E73" s="95" t="s">
        <v>294</v>
      </c>
      <c r="F73" s="3">
        <v>67</v>
      </c>
      <c r="G73" s="80">
        <v>0</v>
      </c>
    </row>
    <row r="74" spans="1:7" ht="21" customHeight="1">
      <c r="A74" s="247"/>
      <c r="B74" s="281"/>
      <c r="C74" s="284"/>
      <c r="D74" s="54" t="s">
        <v>178</v>
      </c>
      <c r="E74" s="95" t="s">
        <v>295</v>
      </c>
      <c r="F74" s="3">
        <v>68</v>
      </c>
      <c r="G74" s="80">
        <v>0</v>
      </c>
    </row>
    <row r="75" spans="1:7" ht="19.5" customHeight="1">
      <c r="A75" s="248"/>
      <c r="B75" s="282"/>
      <c r="C75" s="285"/>
      <c r="D75" s="54" t="s">
        <v>179</v>
      </c>
      <c r="E75" s="95" t="s">
        <v>441</v>
      </c>
      <c r="F75" s="3">
        <v>69</v>
      </c>
      <c r="G75" s="80">
        <v>0</v>
      </c>
    </row>
    <row r="76" spans="1:7" ht="19.5" customHeight="1">
      <c r="A76" s="249" t="s">
        <v>144</v>
      </c>
      <c r="B76" s="249" t="s">
        <v>771</v>
      </c>
      <c r="C76" s="273" t="s">
        <v>772</v>
      </c>
      <c r="D76" s="274"/>
      <c r="E76" s="95" t="s">
        <v>296</v>
      </c>
      <c r="F76" s="3">
        <v>70</v>
      </c>
      <c r="G76" s="80">
        <v>8</v>
      </c>
    </row>
    <row r="77" spans="1:7" ht="19.5" customHeight="1">
      <c r="A77" s="250"/>
      <c r="B77" s="250"/>
      <c r="C77" s="273" t="s">
        <v>773</v>
      </c>
      <c r="D77" s="274"/>
      <c r="E77" s="95" t="s">
        <v>297</v>
      </c>
      <c r="F77" s="3">
        <v>71</v>
      </c>
      <c r="G77" s="80">
        <v>8</v>
      </c>
    </row>
    <row r="78" spans="1:7" ht="19.5" customHeight="1">
      <c r="A78" s="250"/>
      <c r="B78" s="250"/>
      <c r="C78" s="271" t="s">
        <v>148</v>
      </c>
      <c r="D78" s="55" t="s">
        <v>87</v>
      </c>
      <c r="E78" s="95" t="s">
        <v>298</v>
      </c>
      <c r="F78" s="3">
        <v>72</v>
      </c>
      <c r="G78" s="80">
        <v>8</v>
      </c>
    </row>
    <row r="79" spans="1:7" ht="19.5" customHeight="1">
      <c r="A79" s="250"/>
      <c r="B79" s="250"/>
      <c r="C79" s="275"/>
      <c r="D79" s="55" t="s">
        <v>180</v>
      </c>
      <c r="E79" s="95" t="s">
        <v>299</v>
      </c>
      <c r="F79" s="3">
        <v>73</v>
      </c>
      <c r="G79" s="80">
        <v>0</v>
      </c>
    </row>
    <row r="80" spans="1:7" ht="28.5" customHeight="1">
      <c r="A80" s="250"/>
      <c r="B80" s="250"/>
      <c r="C80" s="275"/>
      <c r="D80" s="53" t="s">
        <v>181</v>
      </c>
      <c r="E80" s="95" t="s">
        <v>300</v>
      </c>
      <c r="F80" s="3">
        <v>74</v>
      </c>
      <c r="G80" s="80">
        <v>4</v>
      </c>
    </row>
    <row r="81" spans="1:7" ht="28.5" customHeight="1">
      <c r="A81" s="250"/>
      <c r="B81" s="250"/>
      <c r="C81" s="275"/>
      <c r="D81" s="53" t="s">
        <v>182</v>
      </c>
      <c r="E81" s="95" t="s">
        <v>301</v>
      </c>
      <c r="F81" s="3">
        <v>75</v>
      </c>
      <c r="G81" s="80">
        <v>2</v>
      </c>
    </row>
    <row r="82" spans="1:7" ht="28.5" customHeight="1">
      <c r="A82" s="250"/>
      <c r="B82" s="250"/>
      <c r="C82" s="275"/>
      <c r="D82" s="53" t="s">
        <v>183</v>
      </c>
      <c r="E82" s="95" t="s">
        <v>302</v>
      </c>
      <c r="F82" s="3">
        <v>76</v>
      </c>
      <c r="G82" s="80">
        <v>0</v>
      </c>
    </row>
    <row r="83" spans="1:7" ht="28.5" customHeight="1">
      <c r="A83" s="250"/>
      <c r="B83" s="250"/>
      <c r="C83" s="275"/>
      <c r="D83" s="53" t="s">
        <v>184</v>
      </c>
      <c r="E83" s="95" t="s">
        <v>303</v>
      </c>
      <c r="F83" s="3">
        <v>77</v>
      </c>
      <c r="G83" s="80">
        <v>0</v>
      </c>
    </row>
    <row r="84" spans="1:7" ht="28.5" customHeight="1">
      <c r="A84" s="250"/>
      <c r="B84" s="250"/>
      <c r="C84" s="272"/>
      <c r="D84" s="53" t="s">
        <v>185</v>
      </c>
      <c r="E84" s="95" t="s">
        <v>304</v>
      </c>
      <c r="F84" s="3">
        <v>78</v>
      </c>
      <c r="G84" s="80">
        <v>0</v>
      </c>
    </row>
    <row r="85" spans="1:7" ht="19.5" customHeight="1">
      <c r="A85" s="250"/>
      <c r="B85" s="250"/>
      <c r="C85" s="271" t="s">
        <v>774</v>
      </c>
      <c r="D85" s="55" t="s">
        <v>83</v>
      </c>
      <c r="E85" s="95" t="s">
        <v>305</v>
      </c>
      <c r="F85" s="3">
        <v>79</v>
      </c>
      <c r="G85" s="80">
        <v>0</v>
      </c>
    </row>
    <row r="86" spans="1:7" ht="19.5" customHeight="1">
      <c r="A86" s="250"/>
      <c r="B86" s="250"/>
      <c r="C86" s="275"/>
      <c r="D86" s="55" t="s">
        <v>84</v>
      </c>
      <c r="E86" s="95" t="s">
        <v>306</v>
      </c>
      <c r="F86" s="3">
        <v>80</v>
      </c>
      <c r="G86" s="80">
        <v>0</v>
      </c>
    </row>
    <row r="87" spans="1:7" ht="21" customHeight="1">
      <c r="A87" s="250"/>
      <c r="B87" s="250"/>
      <c r="C87" s="275"/>
      <c r="D87" s="55" t="s">
        <v>36</v>
      </c>
      <c r="E87" s="95" t="s">
        <v>307</v>
      </c>
      <c r="F87" s="3">
        <v>81</v>
      </c>
      <c r="G87" s="80">
        <v>0</v>
      </c>
    </row>
    <row r="88" spans="1:7" ht="19.5" customHeight="1">
      <c r="A88" s="250"/>
      <c r="B88" s="250"/>
      <c r="C88" s="275"/>
      <c r="D88" s="55" t="s">
        <v>7</v>
      </c>
      <c r="E88" s="95" t="s">
        <v>308</v>
      </c>
      <c r="F88" s="3">
        <v>82</v>
      </c>
      <c r="G88" s="80">
        <v>0</v>
      </c>
    </row>
    <row r="89" spans="1:7" ht="19.5" customHeight="1">
      <c r="A89" s="250"/>
      <c r="B89" s="250"/>
      <c r="C89" s="275"/>
      <c r="D89" s="55" t="s">
        <v>186</v>
      </c>
      <c r="E89" s="95" t="s">
        <v>309</v>
      </c>
      <c r="F89" s="3">
        <v>83</v>
      </c>
      <c r="G89" s="80">
        <v>0</v>
      </c>
    </row>
    <row r="90" spans="1:7" ht="29.25" customHeight="1">
      <c r="A90" s="250"/>
      <c r="B90" s="250"/>
      <c r="C90" s="275"/>
      <c r="D90" s="55" t="s">
        <v>223</v>
      </c>
      <c r="E90" s="95" t="s">
        <v>224</v>
      </c>
      <c r="F90" s="3">
        <v>84</v>
      </c>
      <c r="G90" s="80">
        <v>0</v>
      </c>
    </row>
    <row r="91" spans="1:7" ht="19.5" customHeight="1">
      <c r="A91" s="250"/>
      <c r="B91" s="250"/>
      <c r="C91" s="275"/>
      <c r="D91" s="55" t="s">
        <v>85</v>
      </c>
      <c r="E91" s="95" t="s">
        <v>310</v>
      </c>
      <c r="F91" s="3">
        <v>85</v>
      </c>
      <c r="G91" s="80">
        <v>0</v>
      </c>
    </row>
    <row r="92" spans="1:7" ht="28.5" customHeight="1">
      <c r="A92" s="250"/>
      <c r="B92" s="250"/>
      <c r="C92" s="275"/>
      <c r="D92" s="55" t="s">
        <v>187</v>
      </c>
      <c r="E92" s="95" t="s">
        <v>311</v>
      </c>
      <c r="F92" s="3">
        <v>86</v>
      </c>
      <c r="G92" s="80">
        <v>1</v>
      </c>
    </row>
    <row r="93" spans="1:7" ht="28.5" customHeight="1">
      <c r="A93" s="250"/>
      <c r="B93" s="250"/>
      <c r="C93" s="275"/>
      <c r="D93" s="57" t="s">
        <v>188</v>
      </c>
      <c r="E93" s="95" t="s">
        <v>312</v>
      </c>
      <c r="F93" s="3">
        <v>87</v>
      </c>
      <c r="G93" s="80">
        <v>0</v>
      </c>
    </row>
    <row r="94" spans="1:7" ht="19.5" customHeight="1">
      <c r="A94" s="250"/>
      <c r="B94" s="250"/>
      <c r="C94" s="272"/>
      <c r="D94" s="55" t="s">
        <v>86</v>
      </c>
      <c r="E94" s="95" t="s">
        <v>313</v>
      </c>
      <c r="F94" s="3">
        <v>88</v>
      </c>
      <c r="G94" s="80">
        <v>0</v>
      </c>
    </row>
    <row r="95" spans="1:7" ht="19.5" customHeight="1">
      <c r="A95" s="250"/>
      <c r="B95" s="250"/>
      <c r="C95" s="244" t="s">
        <v>76</v>
      </c>
      <c r="D95" s="245"/>
      <c r="E95" s="95" t="s">
        <v>314</v>
      </c>
      <c r="F95" s="3">
        <v>89</v>
      </c>
      <c r="G95" s="80">
        <v>10</v>
      </c>
    </row>
    <row r="96" spans="1:7" ht="28.5" customHeight="1">
      <c r="A96" s="250"/>
      <c r="B96" s="250"/>
      <c r="C96" s="271" t="s">
        <v>431</v>
      </c>
      <c r="D96" s="53" t="s">
        <v>192</v>
      </c>
      <c r="E96" s="95" t="s">
        <v>315</v>
      </c>
      <c r="F96" s="3">
        <v>90</v>
      </c>
      <c r="G96" s="80">
        <v>1</v>
      </c>
    </row>
    <row r="97" spans="1:7" ht="28.5" customHeight="1">
      <c r="A97" s="250"/>
      <c r="B97" s="250"/>
      <c r="C97" s="275"/>
      <c r="D97" s="53" t="s">
        <v>193</v>
      </c>
      <c r="E97" s="95" t="s">
        <v>316</v>
      </c>
      <c r="F97" s="3">
        <v>91</v>
      </c>
      <c r="G97" s="80">
        <v>3</v>
      </c>
    </row>
    <row r="98" spans="1:7" ht="28.5" customHeight="1">
      <c r="A98" s="250"/>
      <c r="B98" s="250"/>
      <c r="C98" s="275"/>
      <c r="D98" s="53" t="s">
        <v>801</v>
      </c>
      <c r="E98" s="95" t="s">
        <v>317</v>
      </c>
      <c r="F98" s="3">
        <v>92</v>
      </c>
      <c r="G98" s="80">
        <v>0</v>
      </c>
    </row>
    <row r="99" spans="1:7" ht="28.5" customHeight="1">
      <c r="A99" s="250"/>
      <c r="B99" s="250"/>
      <c r="C99" s="275"/>
      <c r="D99" s="53" t="s">
        <v>194</v>
      </c>
      <c r="E99" s="95" t="s">
        <v>318</v>
      </c>
      <c r="F99" s="3">
        <v>93</v>
      </c>
      <c r="G99" s="80">
        <v>0</v>
      </c>
    </row>
    <row r="100" spans="1:7" ht="19.5" customHeight="1">
      <c r="A100" s="250"/>
      <c r="B100" s="250"/>
      <c r="C100" s="272"/>
      <c r="D100" s="53" t="s">
        <v>195</v>
      </c>
      <c r="E100" s="95" t="s">
        <v>319</v>
      </c>
      <c r="F100" s="3">
        <v>94</v>
      </c>
      <c r="G100" s="80">
        <v>0</v>
      </c>
    </row>
    <row r="101" spans="1:7" ht="28.5" customHeight="1">
      <c r="A101" s="250"/>
      <c r="B101" s="250"/>
      <c r="C101" s="244" t="s">
        <v>775</v>
      </c>
      <c r="D101" s="245"/>
      <c r="E101" s="95" t="s">
        <v>320</v>
      </c>
      <c r="F101" s="3">
        <v>95</v>
      </c>
      <c r="G101" s="80">
        <v>27</v>
      </c>
    </row>
    <row r="102" spans="1:7" ht="19.5" customHeight="1">
      <c r="A102" s="250"/>
      <c r="B102" s="250"/>
      <c r="C102" s="244" t="s">
        <v>196</v>
      </c>
      <c r="D102" s="245"/>
      <c r="E102" s="95" t="s">
        <v>321</v>
      </c>
      <c r="F102" s="3">
        <v>96</v>
      </c>
      <c r="G102" s="80">
        <v>0</v>
      </c>
    </row>
    <row r="103" spans="1:7" ht="28.5" customHeight="1">
      <c r="A103" s="250"/>
      <c r="B103" s="250"/>
      <c r="C103" s="244" t="s">
        <v>37</v>
      </c>
      <c r="D103" s="245"/>
      <c r="E103" s="95" t="s">
        <v>322</v>
      </c>
      <c r="F103" s="3">
        <v>97</v>
      </c>
      <c r="G103" s="80">
        <v>5</v>
      </c>
    </row>
    <row r="104" spans="1:7" ht="19.5" customHeight="1">
      <c r="A104" s="250"/>
      <c r="B104" s="251"/>
      <c r="C104" s="244" t="s">
        <v>197</v>
      </c>
      <c r="D104" s="245"/>
      <c r="E104" s="95" t="s">
        <v>323</v>
      </c>
      <c r="F104" s="3">
        <v>98</v>
      </c>
      <c r="G104" s="80">
        <v>0</v>
      </c>
    </row>
    <row r="105" spans="1:7" ht="28.5" customHeight="1">
      <c r="A105" s="250"/>
      <c r="B105" s="249" t="s">
        <v>88</v>
      </c>
      <c r="C105" s="244" t="s">
        <v>432</v>
      </c>
      <c r="D105" s="245"/>
      <c r="E105" s="95" t="s">
        <v>324</v>
      </c>
      <c r="F105" s="3">
        <v>99</v>
      </c>
      <c r="G105" s="82"/>
    </row>
    <row r="106" spans="1:7" ht="19.5" customHeight="1">
      <c r="A106" s="250"/>
      <c r="B106" s="250"/>
      <c r="C106" s="244" t="s">
        <v>802</v>
      </c>
      <c r="D106" s="245"/>
      <c r="E106" s="95" t="s">
        <v>325</v>
      </c>
      <c r="F106" s="3">
        <v>100</v>
      </c>
      <c r="G106" s="82"/>
    </row>
    <row r="107" spans="1:7" ht="19.5" customHeight="1">
      <c r="A107" s="250"/>
      <c r="B107" s="250"/>
      <c r="C107" s="273" t="s">
        <v>146</v>
      </c>
      <c r="D107" s="296"/>
      <c r="E107" s="95" t="s">
        <v>326</v>
      </c>
      <c r="F107" s="3">
        <v>101</v>
      </c>
      <c r="G107" s="82"/>
    </row>
    <row r="108" spans="1:7" ht="19.5" customHeight="1">
      <c r="A108" s="250"/>
      <c r="B108" s="250"/>
      <c r="C108" s="244" t="s">
        <v>89</v>
      </c>
      <c r="D108" s="245"/>
      <c r="E108" s="95" t="s">
        <v>327</v>
      </c>
      <c r="F108" s="3">
        <v>102</v>
      </c>
      <c r="G108" s="82"/>
    </row>
    <row r="109" spans="1:7" ht="19.5" customHeight="1">
      <c r="A109" s="250"/>
      <c r="B109" s="250"/>
      <c r="C109" s="271" t="s">
        <v>148</v>
      </c>
      <c r="D109" s="53" t="s">
        <v>209</v>
      </c>
      <c r="E109" s="95" t="s">
        <v>328</v>
      </c>
      <c r="F109" s="3">
        <v>103</v>
      </c>
      <c r="G109" s="82"/>
    </row>
    <row r="110" spans="1:7" ht="19.5" customHeight="1">
      <c r="A110" s="250"/>
      <c r="B110" s="250"/>
      <c r="C110" s="275"/>
      <c r="D110" s="53" t="s">
        <v>34</v>
      </c>
      <c r="E110" s="95" t="s">
        <v>442</v>
      </c>
      <c r="F110" s="3">
        <v>104</v>
      </c>
      <c r="G110" s="82"/>
    </row>
    <row r="111" spans="1:7" ht="19.5" customHeight="1">
      <c r="A111" s="250"/>
      <c r="B111" s="250"/>
      <c r="C111" s="272"/>
      <c r="D111" s="53" t="s">
        <v>35</v>
      </c>
      <c r="E111" s="95" t="s">
        <v>443</v>
      </c>
      <c r="F111" s="3">
        <v>105</v>
      </c>
      <c r="G111" s="82"/>
    </row>
    <row r="112" spans="1:7" ht="19.5" customHeight="1">
      <c r="A112" s="250"/>
      <c r="B112" s="250"/>
      <c r="C112" s="244" t="s">
        <v>210</v>
      </c>
      <c r="D112" s="245"/>
      <c r="E112" s="95" t="s">
        <v>329</v>
      </c>
      <c r="F112" s="3">
        <v>106</v>
      </c>
      <c r="G112" s="82"/>
    </row>
    <row r="113" spans="1:7" ht="19.5" customHeight="1">
      <c r="A113" s="250"/>
      <c r="B113" s="250"/>
      <c r="C113" s="271" t="s">
        <v>436</v>
      </c>
      <c r="D113" s="52" t="s">
        <v>213</v>
      </c>
      <c r="E113" s="95" t="s">
        <v>330</v>
      </c>
      <c r="F113" s="3">
        <v>107</v>
      </c>
      <c r="G113" s="82"/>
    </row>
    <row r="114" spans="1:7" ht="19.5" customHeight="1">
      <c r="A114" s="250"/>
      <c r="B114" s="250"/>
      <c r="C114" s="275"/>
      <c r="D114" s="52" t="s">
        <v>214</v>
      </c>
      <c r="E114" s="95" t="s">
        <v>331</v>
      </c>
      <c r="F114" s="3">
        <v>108</v>
      </c>
      <c r="G114" s="82"/>
    </row>
    <row r="115" spans="1:7" ht="19.5" customHeight="1">
      <c r="A115" s="250"/>
      <c r="B115" s="250"/>
      <c r="C115" s="275"/>
      <c r="D115" s="52" t="s">
        <v>215</v>
      </c>
      <c r="E115" s="95" t="s">
        <v>332</v>
      </c>
      <c r="F115" s="3">
        <v>109</v>
      </c>
      <c r="G115" s="82"/>
    </row>
    <row r="116" spans="1:7" ht="19.5" customHeight="1">
      <c r="A116" s="250"/>
      <c r="B116" s="250"/>
      <c r="C116" s="275"/>
      <c r="D116" s="52" t="s">
        <v>217</v>
      </c>
      <c r="E116" s="95" t="s">
        <v>333</v>
      </c>
      <c r="F116" s="3">
        <v>110</v>
      </c>
      <c r="G116" s="82"/>
    </row>
    <row r="117" spans="1:7" ht="19.5" customHeight="1">
      <c r="A117" s="250"/>
      <c r="B117" s="250"/>
      <c r="C117" s="275"/>
      <c r="D117" s="52" t="s">
        <v>218</v>
      </c>
      <c r="E117" s="95" t="s">
        <v>334</v>
      </c>
      <c r="F117" s="3">
        <v>111</v>
      </c>
      <c r="G117" s="82"/>
    </row>
    <row r="118" spans="1:7" ht="19.5" customHeight="1">
      <c r="A118" s="250"/>
      <c r="B118" s="250"/>
      <c r="C118" s="275"/>
      <c r="D118" s="52" t="s">
        <v>335</v>
      </c>
      <c r="E118" s="95" t="s">
        <v>336</v>
      </c>
      <c r="F118" s="3">
        <v>112</v>
      </c>
      <c r="G118" s="82"/>
    </row>
    <row r="119" spans="1:7" ht="19.5" customHeight="1">
      <c r="A119" s="250"/>
      <c r="B119" s="250"/>
      <c r="C119" s="272"/>
      <c r="D119" s="52" t="s">
        <v>216</v>
      </c>
      <c r="E119" s="95" t="s">
        <v>337</v>
      </c>
      <c r="F119" s="3">
        <v>113</v>
      </c>
      <c r="G119" s="82"/>
    </row>
    <row r="120" spans="1:7" ht="28.5" customHeight="1">
      <c r="A120" s="250"/>
      <c r="B120" s="250"/>
      <c r="C120" s="271" t="s">
        <v>219</v>
      </c>
      <c r="D120" s="52" t="s">
        <v>8</v>
      </c>
      <c r="E120" s="95" t="s">
        <v>338</v>
      </c>
      <c r="F120" s="3">
        <v>114</v>
      </c>
      <c r="G120" s="82"/>
    </row>
    <row r="121" spans="1:7" ht="28.5" customHeight="1">
      <c r="A121" s="250"/>
      <c r="B121" s="250"/>
      <c r="C121" s="275"/>
      <c r="D121" s="52" t="s">
        <v>437</v>
      </c>
      <c r="E121" s="95" t="s">
        <v>438</v>
      </c>
      <c r="F121" s="3">
        <v>115</v>
      </c>
      <c r="G121" s="82"/>
    </row>
    <row r="122" spans="1:7" ht="19.5" customHeight="1">
      <c r="A122" s="250"/>
      <c r="B122" s="250"/>
      <c r="C122" s="275"/>
      <c r="D122" s="52" t="s">
        <v>9</v>
      </c>
      <c r="E122" s="95" t="s">
        <v>339</v>
      </c>
      <c r="F122" s="3">
        <v>116</v>
      </c>
      <c r="G122" s="82"/>
    </row>
    <row r="123" spans="1:7" ht="28.5" customHeight="1">
      <c r="A123" s="250"/>
      <c r="B123" s="250"/>
      <c r="C123" s="275"/>
      <c r="D123" s="52" t="s">
        <v>10</v>
      </c>
      <c r="E123" s="95" t="s">
        <v>340</v>
      </c>
      <c r="F123" s="3">
        <v>117</v>
      </c>
      <c r="G123" s="82"/>
    </row>
    <row r="124" spans="1:7" ht="41.25" customHeight="1">
      <c r="A124" s="250"/>
      <c r="B124" s="251"/>
      <c r="C124" s="272"/>
      <c r="D124" s="52" t="s">
        <v>221</v>
      </c>
      <c r="E124" s="95" t="s">
        <v>341</v>
      </c>
      <c r="F124" s="3">
        <v>118</v>
      </c>
      <c r="G124" s="82"/>
    </row>
    <row r="125" spans="1:7" ht="19.5" customHeight="1">
      <c r="A125" s="250"/>
      <c r="B125" s="257" t="s">
        <v>11</v>
      </c>
      <c r="C125" s="244" t="s">
        <v>12</v>
      </c>
      <c r="D125" s="245"/>
      <c r="E125" s="96" t="s">
        <v>342</v>
      </c>
      <c r="F125" s="3">
        <v>119</v>
      </c>
      <c r="G125" s="80">
        <v>12</v>
      </c>
    </row>
    <row r="126" spans="1:7" ht="19.5" customHeight="1">
      <c r="A126" s="250"/>
      <c r="B126" s="295"/>
      <c r="C126" s="244" t="s">
        <v>776</v>
      </c>
      <c r="D126" s="245"/>
      <c r="E126" s="96" t="s">
        <v>424</v>
      </c>
      <c r="F126" s="3">
        <v>120</v>
      </c>
      <c r="G126" s="80">
        <v>19</v>
      </c>
    </row>
    <row r="127" spans="1:7" ht="19.5" customHeight="1">
      <c r="A127" s="251"/>
      <c r="B127" s="258"/>
      <c r="C127" s="244" t="s">
        <v>13</v>
      </c>
      <c r="D127" s="245"/>
      <c r="E127" s="96" t="s">
        <v>343</v>
      </c>
      <c r="F127" s="3">
        <v>121</v>
      </c>
      <c r="G127" s="80">
        <v>0</v>
      </c>
    </row>
    <row r="128" spans="1:7" ht="19.5" customHeight="1">
      <c r="A128" s="249" t="s">
        <v>144</v>
      </c>
      <c r="B128" s="252" t="s">
        <v>198</v>
      </c>
      <c r="C128" s="244" t="s">
        <v>222</v>
      </c>
      <c r="D128" s="245"/>
      <c r="E128" s="95" t="s">
        <v>344</v>
      </c>
      <c r="F128" s="3">
        <v>122</v>
      </c>
      <c r="G128" s="80">
        <v>0</v>
      </c>
    </row>
    <row r="129" spans="1:7" ht="19.5" customHeight="1">
      <c r="A129" s="250"/>
      <c r="B129" s="269"/>
      <c r="C129" s="271" t="s">
        <v>148</v>
      </c>
      <c r="D129" s="56" t="s">
        <v>788</v>
      </c>
      <c r="E129" s="95" t="s">
        <v>345</v>
      </c>
      <c r="F129" s="3">
        <v>123</v>
      </c>
      <c r="G129" s="80">
        <v>0</v>
      </c>
    </row>
    <row r="130" spans="1:7" ht="19.5" customHeight="1">
      <c r="A130" s="250"/>
      <c r="B130" s="269"/>
      <c r="C130" s="272"/>
      <c r="D130" s="54" t="s">
        <v>777</v>
      </c>
      <c r="E130" s="95" t="s">
        <v>346</v>
      </c>
      <c r="F130" s="3">
        <v>124</v>
      </c>
      <c r="G130" s="80">
        <v>0</v>
      </c>
    </row>
    <row r="131" spans="1:7" ht="28.5" customHeight="1">
      <c r="A131" s="250"/>
      <c r="B131" s="269"/>
      <c r="C131" s="244" t="s">
        <v>789</v>
      </c>
      <c r="D131" s="245"/>
      <c r="E131" s="95" t="s">
        <v>347</v>
      </c>
      <c r="F131" s="3">
        <v>125</v>
      </c>
      <c r="G131" s="80">
        <v>0</v>
      </c>
    </row>
    <row r="132" spans="1:7" ht="28.5" customHeight="1">
      <c r="A132" s="250"/>
      <c r="B132" s="269"/>
      <c r="C132" s="244" t="s">
        <v>18</v>
      </c>
      <c r="D132" s="245"/>
      <c r="E132" s="95" t="s">
        <v>348</v>
      </c>
      <c r="F132" s="3">
        <v>126</v>
      </c>
      <c r="G132" s="80">
        <v>1</v>
      </c>
    </row>
    <row r="133" spans="1:7" ht="19.5" customHeight="1">
      <c r="A133" s="250"/>
      <c r="B133" s="269"/>
      <c r="C133" s="271" t="s">
        <v>95</v>
      </c>
      <c r="D133" s="56" t="s">
        <v>788</v>
      </c>
      <c r="E133" s="95" t="s">
        <v>349</v>
      </c>
      <c r="F133" s="3">
        <v>127</v>
      </c>
      <c r="G133" s="80">
        <v>0</v>
      </c>
    </row>
    <row r="134" spans="1:7" ht="19.5" customHeight="1">
      <c r="A134" s="250"/>
      <c r="B134" s="269"/>
      <c r="C134" s="272"/>
      <c r="D134" s="54" t="s">
        <v>790</v>
      </c>
      <c r="E134" s="95" t="s">
        <v>350</v>
      </c>
      <c r="F134" s="3">
        <v>128</v>
      </c>
      <c r="G134" s="80">
        <v>0</v>
      </c>
    </row>
    <row r="135" spans="1:7" ht="28.5" customHeight="1">
      <c r="A135" s="250"/>
      <c r="B135" s="269"/>
      <c r="C135" s="244" t="s">
        <v>38</v>
      </c>
      <c r="D135" s="245"/>
      <c r="E135" s="95" t="s">
        <v>351</v>
      </c>
      <c r="F135" s="3">
        <v>129</v>
      </c>
      <c r="G135" s="80">
        <v>0</v>
      </c>
    </row>
    <row r="136" spans="1:7" ht="28.5" customHeight="1">
      <c r="A136" s="250"/>
      <c r="B136" s="269"/>
      <c r="C136" s="244" t="s">
        <v>39</v>
      </c>
      <c r="D136" s="245"/>
      <c r="E136" s="95" t="s">
        <v>352</v>
      </c>
      <c r="F136" s="3">
        <v>130</v>
      </c>
      <c r="G136" s="80">
        <v>0</v>
      </c>
    </row>
    <row r="137" spans="1:7" ht="19.5" customHeight="1">
      <c r="A137" s="250"/>
      <c r="B137" s="270"/>
      <c r="C137" s="244" t="s">
        <v>95</v>
      </c>
      <c r="D137" s="245"/>
      <c r="E137" s="95" t="s">
        <v>353</v>
      </c>
      <c r="F137" s="3">
        <v>131</v>
      </c>
      <c r="G137" s="80">
        <v>0</v>
      </c>
    </row>
    <row r="138" spans="1:7" ht="19.5" customHeight="1">
      <c r="A138" s="250"/>
      <c r="B138" s="261" t="s">
        <v>791</v>
      </c>
      <c r="C138" s="273" t="s">
        <v>19</v>
      </c>
      <c r="D138" s="274"/>
      <c r="E138" s="95" t="s">
        <v>354</v>
      </c>
      <c r="F138" s="3">
        <v>132</v>
      </c>
      <c r="G138" s="80">
        <v>0</v>
      </c>
    </row>
    <row r="139" spans="1:7" ht="19.5" customHeight="1">
      <c r="A139" s="250"/>
      <c r="B139" s="262"/>
      <c r="C139" s="273" t="s">
        <v>90</v>
      </c>
      <c r="D139" s="274"/>
      <c r="E139" s="95" t="s">
        <v>355</v>
      </c>
      <c r="F139" s="3">
        <v>133</v>
      </c>
      <c r="G139" s="80">
        <v>0</v>
      </c>
    </row>
    <row r="140" spans="1:7" ht="19.5" customHeight="1">
      <c r="A140" s="250"/>
      <c r="B140" s="262"/>
      <c r="C140" s="273" t="s">
        <v>91</v>
      </c>
      <c r="D140" s="274"/>
      <c r="E140" s="95" t="s">
        <v>356</v>
      </c>
      <c r="F140" s="3">
        <v>134</v>
      </c>
      <c r="G140" s="80">
        <v>0</v>
      </c>
    </row>
    <row r="141" spans="1:7" ht="19.5" customHeight="1">
      <c r="A141" s="250"/>
      <c r="B141" s="262"/>
      <c r="C141" s="273" t="s">
        <v>92</v>
      </c>
      <c r="D141" s="274"/>
      <c r="E141" s="95" t="s">
        <v>357</v>
      </c>
      <c r="F141" s="3">
        <v>135</v>
      </c>
      <c r="G141" s="80">
        <v>0</v>
      </c>
    </row>
    <row r="142" spans="1:7" ht="19.5" customHeight="1">
      <c r="A142" s="250"/>
      <c r="B142" s="262"/>
      <c r="C142" s="273" t="s">
        <v>93</v>
      </c>
      <c r="D142" s="274"/>
      <c r="E142" s="95" t="s">
        <v>358</v>
      </c>
      <c r="F142" s="3">
        <v>136</v>
      </c>
      <c r="G142" s="80">
        <v>0</v>
      </c>
    </row>
    <row r="143" spans="1:7" ht="19.5" customHeight="1">
      <c r="A143" s="250"/>
      <c r="B143" s="262"/>
      <c r="C143" s="273" t="s">
        <v>94</v>
      </c>
      <c r="D143" s="274"/>
      <c r="E143" s="95" t="s">
        <v>359</v>
      </c>
      <c r="F143" s="3">
        <v>137</v>
      </c>
      <c r="G143" s="80">
        <v>0</v>
      </c>
    </row>
    <row r="144" spans="1:7" ht="19.5" customHeight="1">
      <c r="A144" s="251"/>
      <c r="B144" s="263"/>
      <c r="C144" s="273" t="s">
        <v>76</v>
      </c>
      <c r="D144" s="274"/>
      <c r="E144" s="95" t="s">
        <v>360</v>
      </c>
      <c r="F144" s="3">
        <v>138</v>
      </c>
      <c r="G144" s="80">
        <v>0</v>
      </c>
    </row>
    <row r="145" spans="1:7" ht="28.5" customHeight="1">
      <c r="A145" s="256" t="s">
        <v>41</v>
      </c>
      <c r="B145" s="261" t="s">
        <v>220</v>
      </c>
      <c r="C145" s="293" t="s">
        <v>96</v>
      </c>
      <c r="D145" s="294"/>
      <c r="E145" s="97" t="s">
        <v>361</v>
      </c>
      <c r="F145" s="3">
        <v>139</v>
      </c>
      <c r="G145" s="82"/>
    </row>
    <row r="146" spans="1:7" ht="28.5" customHeight="1">
      <c r="A146" s="253"/>
      <c r="B146" s="262"/>
      <c r="C146" s="293" t="s">
        <v>97</v>
      </c>
      <c r="D146" s="294"/>
      <c r="E146" s="97" t="s">
        <v>362</v>
      </c>
      <c r="F146" s="3">
        <v>140</v>
      </c>
      <c r="G146" s="82"/>
    </row>
    <row r="147" spans="1:7" ht="28.5" customHeight="1">
      <c r="A147" s="253"/>
      <c r="B147" s="262"/>
      <c r="C147" s="293" t="s">
        <v>795</v>
      </c>
      <c r="D147" s="294"/>
      <c r="E147" s="97" t="s">
        <v>363</v>
      </c>
      <c r="F147" s="3">
        <v>141</v>
      </c>
      <c r="G147" s="82"/>
    </row>
    <row r="148" spans="1:7" ht="28.5" customHeight="1">
      <c r="A148" s="253"/>
      <c r="B148" s="262"/>
      <c r="C148" s="293" t="s">
        <v>98</v>
      </c>
      <c r="D148" s="294"/>
      <c r="E148" s="97" t="s">
        <v>364</v>
      </c>
      <c r="F148" s="3">
        <v>142</v>
      </c>
      <c r="G148" s="82"/>
    </row>
    <row r="149" spans="1:7" ht="28.5" customHeight="1">
      <c r="A149" s="253"/>
      <c r="B149" s="262"/>
      <c r="C149" s="293" t="s">
        <v>439</v>
      </c>
      <c r="D149" s="294"/>
      <c r="E149" s="97" t="s">
        <v>440</v>
      </c>
      <c r="F149" s="3">
        <v>143</v>
      </c>
      <c r="G149" s="82"/>
    </row>
    <row r="150" spans="1:7" ht="28.5" customHeight="1">
      <c r="A150" s="253"/>
      <c r="B150" s="262"/>
      <c r="C150" s="293" t="s">
        <v>433</v>
      </c>
      <c r="D150" s="294"/>
      <c r="E150" s="137" t="s">
        <v>365</v>
      </c>
      <c r="F150" s="3">
        <v>144</v>
      </c>
      <c r="G150" s="82"/>
    </row>
    <row r="151" spans="1:7" ht="28.5" customHeight="1">
      <c r="A151" s="253"/>
      <c r="B151" s="262"/>
      <c r="C151" s="293" t="s">
        <v>99</v>
      </c>
      <c r="D151" s="294"/>
      <c r="E151" s="97" t="s">
        <v>366</v>
      </c>
      <c r="F151" s="3">
        <v>145</v>
      </c>
      <c r="G151" s="82"/>
    </row>
    <row r="152" spans="1:7" ht="28.5" customHeight="1">
      <c r="A152" s="253"/>
      <c r="B152" s="263"/>
      <c r="C152" s="293" t="s">
        <v>100</v>
      </c>
      <c r="D152" s="294"/>
      <c r="E152" s="97" t="s">
        <v>367</v>
      </c>
      <c r="F152" s="3">
        <v>146</v>
      </c>
      <c r="G152" s="82"/>
    </row>
    <row r="153" spans="1:7" ht="28.5" customHeight="1">
      <c r="A153" s="253"/>
      <c r="B153" s="249" t="s">
        <v>778</v>
      </c>
      <c r="C153" s="293" t="s">
        <v>96</v>
      </c>
      <c r="D153" s="294"/>
      <c r="E153" s="97" t="s">
        <v>368</v>
      </c>
      <c r="F153" s="3">
        <v>147</v>
      </c>
      <c r="G153" s="82"/>
    </row>
    <row r="154" spans="1:7" ht="28.5" customHeight="1">
      <c r="A154" s="253"/>
      <c r="B154" s="250"/>
      <c r="C154" s="293" t="s">
        <v>101</v>
      </c>
      <c r="D154" s="294"/>
      <c r="E154" s="97" t="s">
        <v>369</v>
      </c>
      <c r="F154" s="3">
        <v>148</v>
      </c>
      <c r="G154" s="82"/>
    </row>
    <row r="155" spans="1:7" ht="28.5" customHeight="1">
      <c r="A155" s="253"/>
      <c r="B155" s="250"/>
      <c r="C155" s="293" t="s">
        <v>797</v>
      </c>
      <c r="D155" s="294"/>
      <c r="E155" s="97" t="s">
        <v>370</v>
      </c>
      <c r="F155" s="3">
        <v>149</v>
      </c>
      <c r="G155" s="82"/>
    </row>
    <row r="156" spans="1:7" ht="28.5" customHeight="1">
      <c r="A156" s="253"/>
      <c r="B156" s="250"/>
      <c r="C156" s="293" t="s">
        <v>102</v>
      </c>
      <c r="D156" s="294"/>
      <c r="E156" s="97" t="s">
        <v>371</v>
      </c>
      <c r="F156" s="3">
        <v>150</v>
      </c>
      <c r="G156" s="82"/>
    </row>
    <row r="157" spans="1:7" ht="28.5" customHeight="1">
      <c r="A157" s="253"/>
      <c r="B157" s="250"/>
      <c r="C157" s="293" t="s">
        <v>103</v>
      </c>
      <c r="D157" s="294"/>
      <c r="E157" s="97" t="s">
        <v>372</v>
      </c>
      <c r="F157" s="3">
        <v>151</v>
      </c>
      <c r="G157" s="82"/>
    </row>
    <row r="158" spans="1:7" ht="28.5" customHeight="1">
      <c r="A158" s="254"/>
      <c r="B158" s="251"/>
      <c r="C158" s="293" t="s">
        <v>104</v>
      </c>
      <c r="D158" s="294"/>
      <c r="E158" s="97" t="s">
        <v>373</v>
      </c>
      <c r="F158" s="3">
        <v>152</v>
      </c>
      <c r="G158" s="82"/>
    </row>
    <row r="159" spans="1:7" ht="19.5" customHeight="1">
      <c r="A159" s="264" t="s">
        <v>434</v>
      </c>
      <c r="B159" s="264"/>
      <c r="C159" s="273" t="s">
        <v>803</v>
      </c>
      <c r="D159" s="274"/>
      <c r="E159" s="95" t="s">
        <v>374</v>
      </c>
      <c r="F159" s="3">
        <v>153</v>
      </c>
      <c r="G159" s="80">
        <v>61</v>
      </c>
    </row>
    <row r="160" spans="1:7" ht="19.5" customHeight="1">
      <c r="A160" s="264"/>
      <c r="B160" s="264"/>
      <c r="C160" s="244" t="s">
        <v>798</v>
      </c>
      <c r="D160" s="245"/>
      <c r="E160" s="95" t="s">
        <v>375</v>
      </c>
      <c r="F160" s="3">
        <v>154</v>
      </c>
      <c r="G160" s="80">
        <v>61</v>
      </c>
    </row>
    <row r="161" spans="1:7" ht="28.5" customHeight="1">
      <c r="A161" s="264"/>
      <c r="B161" s="264"/>
      <c r="C161" s="244" t="s">
        <v>799</v>
      </c>
      <c r="D161" s="245"/>
      <c r="E161" s="95" t="s">
        <v>376</v>
      </c>
      <c r="F161" s="3">
        <v>155</v>
      </c>
      <c r="G161" s="80">
        <v>13</v>
      </c>
    </row>
    <row r="162" spans="1:7" ht="28.5" customHeight="1">
      <c r="A162" s="264"/>
      <c r="B162" s="264"/>
      <c r="C162" s="244" t="s">
        <v>800</v>
      </c>
      <c r="D162" s="245"/>
      <c r="E162" s="95" t="s">
        <v>377</v>
      </c>
      <c r="F162" s="3">
        <v>156</v>
      </c>
      <c r="G162" s="80">
        <v>13</v>
      </c>
    </row>
    <row r="163" spans="1:7" ht="32.25" customHeight="1">
      <c r="A163" s="265" t="s">
        <v>427</v>
      </c>
      <c r="B163" s="266" t="s">
        <v>794</v>
      </c>
      <c r="C163" s="244" t="s">
        <v>204</v>
      </c>
      <c r="D163" s="245"/>
      <c r="E163" s="58" t="s">
        <v>378</v>
      </c>
      <c r="F163" s="3">
        <v>157</v>
      </c>
      <c r="G163" s="80">
        <v>578</v>
      </c>
    </row>
    <row r="164" spans="1:7" ht="30.75" customHeight="1">
      <c r="A164" s="253"/>
      <c r="B164" s="267"/>
      <c r="C164" s="273" t="s">
        <v>806</v>
      </c>
      <c r="D164" s="274"/>
      <c r="E164" s="58" t="s">
        <v>379</v>
      </c>
      <c r="F164" s="3">
        <v>158</v>
      </c>
      <c r="G164" s="80">
        <v>570</v>
      </c>
    </row>
    <row r="165" spans="1:7" ht="28.5" customHeight="1">
      <c r="A165" s="253"/>
      <c r="B165" s="267"/>
      <c r="C165" s="273" t="s">
        <v>90</v>
      </c>
      <c r="D165" s="274"/>
      <c r="E165" s="58" t="s">
        <v>380</v>
      </c>
      <c r="F165" s="3">
        <v>159</v>
      </c>
      <c r="G165" s="80">
        <v>0</v>
      </c>
    </row>
    <row r="166" spans="1:7" ht="41.25" customHeight="1">
      <c r="A166" s="253"/>
      <c r="B166" s="267"/>
      <c r="C166" s="273" t="s">
        <v>20</v>
      </c>
      <c r="D166" s="274"/>
      <c r="E166" s="58" t="s">
        <v>381</v>
      </c>
      <c r="F166" s="3">
        <v>160</v>
      </c>
      <c r="G166" s="80">
        <v>11</v>
      </c>
    </row>
    <row r="167" spans="1:7" ht="28.5" customHeight="1">
      <c r="A167" s="253"/>
      <c r="B167" s="267"/>
      <c r="C167" s="273" t="s">
        <v>21</v>
      </c>
      <c r="D167" s="274"/>
      <c r="E167" s="58" t="s">
        <v>382</v>
      </c>
      <c r="F167" s="3">
        <v>161</v>
      </c>
      <c r="G167" s="80">
        <v>0</v>
      </c>
    </row>
    <row r="168" spans="1:7" ht="28.5" customHeight="1">
      <c r="A168" s="253"/>
      <c r="B168" s="267"/>
      <c r="C168" s="273" t="s">
        <v>22</v>
      </c>
      <c r="D168" s="274"/>
      <c r="E168" s="58" t="s">
        <v>383</v>
      </c>
      <c r="F168" s="3">
        <v>162</v>
      </c>
      <c r="G168" s="80">
        <v>17</v>
      </c>
    </row>
    <row r="169" spans="1:7" ht="28.5" customHeight="1">
      <c r="A169" s="253"/>
      <c r="B169" s="267"/>
      <c r="C169" s="273" t="s">
        <v>23</v>
      </c>
      <c r="D169" s="274"/>
      <c r="E169" s="58" t="s">
        <v>384</v>
      </c>
      <c r="F169" s="3">
        <v>163</v>
      </c>
      <c r="G169" s="80">
        <v>0</v>
      </c>
    </row>
    <row r="170" spans="1:7" ht="28.5" customHeight="1">
      <c r="A170" s="253"/>
      <c r="B170" s="267"/>
      <c r="C170" s="273" t="s">
        <v>24</v>
      </c>
      <c r="D170" s="274"/>
      <c r="E170" s="58" t="s">
        <v>385</v>
      </c>
      <c r="F170" s="3">
        <v>164</v>
      </c>
      <c r="G170" s="80">
        <v>2</v>
      </c>
    </row>
    <row r="171" spans="1:7" ht="41.25" customHeight="1">
      <c r="A171" s="253"/>
      <c r="B171" s="267"/>
      <c r="C171" s="289" t="s">
        <v>25</v>
      </c>
      <c r="D171" s="290"/>
      <c r="E171" s="58" t="s">
        <v>386</v>
      </c>
      <c r="F171" s="3">
        <v>165</v>
      </c>
      <c r="G171" s="82"/>
    </row>
    <row r="172" spans="1:7" ht="28.5" customHeight="1">
      <c r="A172" s="253"/>
      <c r="B172" s="267"/>
      <c r="C172" s="289" t="s">
        <v>27</v>
      </c>
      <c r="D172" s="290"/>
      <c r="E172" s="58" t="s">
        <v>387</v>
      </c>
      <c r="F172" s="3">
        <v>166</v>
      </c>
      <c r="G172" s="82"/>
    </row>
    <row r="173" spans="1:7" ht="28.5" customHeight="1">
      <c r="A173" s="253"/>
      <c r="B173" s="267"/>
      <c r="C173" s="289" t="s">
        <v>28</v>
      </c>
      <c r="D173" s="290"/>
      <c r="E173" s="58" t="s">
        <v>388</v>
      </c>
      <c r="F173" s="3">
        <v>167</v>
      </c>
      <c r="G173" s="82"/>
    </row>
    <row r="174" spans="1:7" ht="28.5" customHeight="1">
      <c r="A174" s="253"/>
      <c r="B174" s="267"/>
      <c r="C174" s="289" t="s">
        <v>807</v>
      </c>
      <c r="D174" s="290"/>
      <c r="E174" s="58" t="s">
        <v>389</v>
      </c>
      <c r="F174" s="3">
        <v>168</v>
      </c>
      <c r="G174" s="82"/>
    </row>
    <row r="175" spans="1:7" ht="28.5" customHeight="1">
      <c r="A175" s="253"/>
      <c r="B175" s="267"/>
      <c r="C175" s="289" t="s">
        <v>390</v>
      </c>
      <c r="D175" s="290"/>
      <c r="E175" s="58" t="s">
        <v>444</v>
      </c>
      <c r="F175" s="3">
        <v>169</v>
      </c>
      <c r="G175" s="80">
        <v>0</v>
      </c>
    </row>
    <row r="176" spans="1:7" ht="33" customHeight="1">
      <c r="A176" s="253"/>
      <c r="B176" s="267"/>
      <c r="C176" s="289" t="s">
        <v>225</v>
      </c>
      <c r="D176" s="290"/>
      <c r="E176" s="57" t="s">
        <v>744</v>
      </c>
      <c r="F176" s="3">
        <v>170</v>
      </c>
      <c r="G176" s="80">
        <v>1</v>
      </c>
    </row>
    <row r="177" spans="1:7" ht="41.25" customHeight="1">
      <c r="A177" s="253"/>
      <c r="B177" s="267"/>
      <c r="C177" s="291" t="s">
        <v>14</v>
      </c>
      <c r="D177" s="292"/>
      <c r="E177" s="57" t="s">
        <v>391</v>
      </c>
      <c r="F177" s="3">
        <v>171</v>
      </c>
      <c r="G177" s="80">
        <v>0</v>
      </c>
    </row>
    <row r="178" spans="1:7" ht="41.25" customHeight="1">
      <c r="A178" s="254"/>
      <c r="B178" s="268"/>
      <c r="C178" s="291" t="s">
        <v>190</v>
      </c>
      <c r="D178" s="292"/>
      <c r="E178" s="57" t="s">
        <v>392</v>
      </c>
      <c r="F178" s="3">
        <v>172</v>
      </c>
      <c r="G178" s="80">
        <v>0</v>
      </c>
    </row>
    <row r="179" spans="1:7" ht="28.5" customHeight="1">
      <c r="A179" s="252" t="s">
        <v>393</v>
      </c>
      <c r="B179" s="255" t="s">
        <v>778</v>
      </c>
      <c r="C179" s="273" t="s">
        <v>779</v>
      </c>
      <c r="D179" s="274"/>
      <c r="E179" s="57" t="s">
        <v>394</v>
      </c>
      <c r="F179" s="3">
        <v>173</v>
      </c>
      <c r="G179" s="80">
        <v>1693</v>
      </c>
    </row>
    <row r="180" spans="1:7" ht="28.5" customHeight="1">
      <c r="A180" s="253"/>
      <c r="B180" s="250"/>
      <c r="C180" s="273" t="s">
        <v>808</v>
      </c>
      <c r="D180" s="274"/>
      <c r="E180" s="57" t="s">
        <v>395</v>
      </c>
      <c r="F180" s="3">
        <v>174</v>
      </c>
      <c r="G180" s="80">
        <v>1435</v>
      </c>
    </row>
    <row r="181" spans="1:7" ht="28.5" customHeight="1">
      <c r="A181" s="253"/>
      <c r="B181" s="250"/>
      <c r="C181" s="273" t="s">
        <v>66</v>
      </c>
      <c r="D181" s="274"/>
      <c r="E181" s="57" t="s">
        <v>396</v>
      </c>
      <c r="F181" s="3">
        <v>175</v>
      </c>
      <c r="G181" s="80">
        <v>0</v>
      </c>
    </row>
    <row r="182" spans="1:7" ht="28.5" customHeight="1">
      <c r="A182" s="253"/>
      <c r="B182" s="250"/>
      <c r="C182" s="273" t="s">
        <v>205</v>
      </c>
      <c r="D182" s="274"/>
      <c r="E182" s="57" t="s">
        <v>397</v>
      </c>
      <c r="F182" s="3">
        <v>176</v>
      </c>
      <c r="G182" s="80">
        <v>112</v>
      </c>
    </row>
    <row r="183" spans="1:7" ht="28.5" customHeight="1">
      <c r="A183" s="253"/>
      <c r="B183" s="250"/>
      <c r="C183" s="273" t="s">
        <v>206</v>
      </c>
      <c r="D183" s="274"/>
      <c r="E183" s="57" t="s">
        <v>398</v>
      </c>
      <c r="F183" s="3">
        <v>177</v>
      </c>
      <c r="G183" s="80">
        <v>38</v>
      </c>
    </row>
    <row r="184" spans="1:7" ht="28.5" customHeight="1">
      <c r="A184" s="254"/>
      <c r="B184" s="251"/>
      <c r="C184" s="273" t="s">
        <v>207</v>
      </c>
      <c r="D184" s="274"/>
      <c r="E184" s="57" t="s">
        <v>399</v>
      </c>
      <c r="F184" s="3">
        <v>178</v>
      </c>
      <c r="G184" s="80">
        <v>10</v>
      </c>
    </row>
    <row r="185" spans="1:7" ht="28.5" customHeight="1">
      <c r="A185" s="256" t="s">
        <v>1</v>
      </c>
      <c r="B185" s="246" t="s">
        <v>794</v>
      </c>
      <c r="C185" s="273" t="s">
        <v>2</v>
      </c>
      <c r="D185" s="274"/>
      <c r="E185" s="58" t="s">
        <v>400</v>
      </c>
      <c r="F185" s="3">
        <v>179</v>
      </c>
      <c r="G185" s="80">
        <v>15</v>
      </c>
    </row>
    <row r="186" spans="1:7" ht="28.5" customHeight="1">
      <c r="A186" s="253"/>
      <c r="B186" s="247"/>
      <c r="C186" s="273" t="s">
        <v>3</v>
      </c>
      <c r="D186" s="274"/>
      <c r="E186" s="58" t="s">
        <v>401</v>
      </c>
      <c r="F186" s="3">
        <v>180</v>
      </c>
      <c r="G186" s="80">
        <v>18</v>
      </c>
    </row>
    <row r="187" spans="1:7" ht="28.5" customHeight="1">
      <c r="A187" s="253"/>
      <c r="B187" s="247"/>
      <c r="C187" s="273" t="s">
        <v>16</v>
      </c>
      <c r="D187" s="274"/>
      <c r="E187" s="58" t="s">
        <v>402</v>
      </c>
      <c r="F187" s="3">
        <v>181</v>
      </c>
      <c r="G187" s="80">
        <v>15</v>
      </c>
    </row>
    <row r="188" spans="1:7" ht="28.5" customHeight="1">
      <c r="A188" s="253"/>
      <c r="B188" s="247"/>
      <c r="C188" s="273" t="s">
        <v>17</v>
      </c>
      <c r="D188" s="274"/>
      <c r="E188" s="58" t="s">
        <v>403</v>
      </c>
      <c r="F188" s="3">
        <v>182</v>
      </c>
      <c r="G188" s="80">
        <v>18</v>
      </c>
    </row>
    <row r="189" spans="1:7" ht="41.25" customHeight="1">
      <c r="A189" s="253"/>
      <c r="B189" s="247"/>
      <c r="C189" s="273" t="s">
        <v>809</v>
      </c>
      <c r="D189" s="274"/>
      <c r="E189" s="58" t="s">
        <v>404</v>
      </c>
      <c r="F189" s="3">
        <v>183</v>
      </c>
      <c r="G189" s="80">
        <v>2</v>
      </c>
    </row>
    <row r="190" spans="1:7" ht="41.25" customHeight="1">
      <c r="A190" s="253"/>
      <c r="B190" s="247"/>
      <c r="C190" s="273" t="s">
        <v>810</v>
      </c>
      <c r="D190" s="274"/>
      <c r="E190" s="58" t="s">
        <v>405</v>
      </c>
      <c r="F190" s="3">
        <v>184</v>
      </c>
      <c r="G190" s="80">
        <v>0</v>
      </c>
    </row>
    <row r="191" spans="1:7" ht="41.25" customHeight="1">
      <c r="A191" s="253"/>
      <c r="B191" s="247"/>
      <c r="C191" s="273" t="s">
        <v>811</v>
      </c>
      <c r="D191" s="274"/>
      <c r="E191" s="58" t="s">
        <v>406</v>
      </c>
      <c r="F191" s="3">
        <v>185</v>
      </c>
      <c r="G191" s="80">
        <v>0</v>
      </c>
    </row>
    <row r="192" spans="1:7" ht="41.25" customHeight="1">
      <c r="A192" s="253"/>
      <c r="B192" s="247"/>
      <c r="C192" s="273" t="s">
        <v>812</v>
      </c>
      <c r="D192" s="274"/>
      <c r="E192" s="58" t="s">
        <v>708</v>
      </c>
      <c r="F192" s="3">
        <v>186</v>
      </c>
      <c r="G192" s="80">
        <v>0</v>
      </c>
    </row>
    <row r="193" spans="1:7" ht="41.25" customHeight="1">
      <c r="A193" s="253"/>
      <c r="B193" s="247"/>
      <c r="C193" s="273" t="s">
        <v>813</v>
      </c>
      <c r="D193" s="274"/>
      <c r="E193" s="58" t="s">
        <v>761</v>
      </c>
      <c r="F193" s="3">
        <v>187</v>
      </c>
      <c r="G193" s="80">
        <v>9</v>
      </c>
    </row>
    <row r="194" spans="1:7" ht="41.25" customHeight="1">
      <c r="A194" s="253"/>
      <c r="B194" s="247"/>
      <c r="C194" s="273" t="s">
        <v>407</v>
      </c>
      <c r="D194" s="274"/>
      <c r="E194" s="58" t="s">
        <v>408</v>
      </c>
      <c r="F194" s="3">
        <v>188</v>
      </c>
      <c r="G194" s="80">
        <v>1</v>
      </c>
    </row>
    <row r="195" spans="1:7" ht="41.25" customHeight="1">
      <c r="A195" s="253"/>
      <c r="B195" s="247"/>
      <c r="C195" s="273" t="s">
        <v>0</v>
      </c>
      <c r="D195" s="274"/>
      <c r="E195" s="58" t="s">
        <v>409</v>
      </c>
      <c r="F195" s="3">
        <v>189</v>
      </c>
      <c r="G195" s="80">
        <v>0</v>
      </c>
    </row>
    <row r="196" spans="1:7" ht="41.25" customHeight="1">
      <c r="A196" s="253"/>
      <c r="B196" s="248"/>
      <c r="C196" s="273" t="s">
        <v>762</v>
      </c>
      <c r="D196" s="274"/>
      <c r="E196" s="58" t="s">
        <v>770</v>
      </c>
      <c r="F196" s="3">
        <v>190</v>
      </c>
      <c r="G196" s="80">
        <v>0</v>
      </c>
    </row>
    <row r="197" spans="1:7" ht="28.5" customHeight="1">
      <c r="A197" s="253"/>
      <c r="B197" s="246" t="s">
        <v>778</v>
      </c>
      <c r="C197" s="273" t="s">
        <v>780</v>
      </c>
      <c r="D197" s="274"/>
      <c r="E197" s="58" t="s">
        <v>410</v>
      </c>
      <c r="F197" s="3">
        <v>191</v>
      </c>
      <c r="G197" s="80">
        <v>4</v>
      </c>
    </row>
    <row r="198" spans="1:7" ht="28.5" customHeight="1">
      <c r="A198" s="253"/>
      <c r="B198" s="247"/>
      <c r="C198" s="273" t="s">
        <v>4</v>
      </c>
      <c r="D198" s="274"/>
      <c r="E198" s="58" t="s">
        <v>411</v>
      </c>
      <c r="F198" s="3">
        <v>192</v>
      </c>
      <c r="G198" s="80">
        <v>4</v>
      </c>
    </row>
    <row r="199" spans="1:7" ht="41.25" customHeight="1">
      <c r="A199" s="253"/>
      <c r="B199" s="247"/>
      <c r="C199" s="273" t="s">
        <v>5</v>
      </c>
      <c r="D199" s="274"/>
      <c r="E199" s="58" t="s">
        <v>412</v>
      </c>
      <c r="F199" s="3">
        <v>193</v>
      </c>
      <c r="G199" s="80">
        <v>1</v>
      </c>
    </row>
    <row r="200" spans="1:7" ht="41.25" customHeight="1">
      <c r="A200" s="253"/>
      <c r="B200" s="247"/>
      <c r="C200" s="273" t="s">
        <v>6</v>
      </c>
      <c r="D200" s="274"/>
      <c r="E200" s="58" t="s">
        <v>763</v>
      </c>
      <c r="F200" s="3">
        <v>194</v>
      </c>
      <c r="G200" s="80">
        <v>0</v>
      </c>
    </row>
    <row r="201" spans="1:7" ht="42" customHeight="1">
      <c r="A201" s="253"/>
      <c r="B201" s="247"/>
      <c r="C201" s="273" t="s">
        <v>764</v>
      </c>
      <c r="D201" s="274"/>
      <c r="E201" s="58" t="s">
        <v>765</v>
      </c>
      <c r="F201" s="3">
        <v>195</v>
      </c>
      <c r="G201" s="80">
        <v>2</v>
      </c>
    </row>
    <row r="202" spans="1:7" ht="33" customHeight="1">
      <c r="A202" s="253"/>
      <c r="B202" s="247"/>
      <c r="C202" s="273" t="s">
        <v>766</v>
      </c>
      <c r="D202" s="274"/>
      <c r="E202" s="58" t="s">
        <v>767</v>
      </c>
      <c r="F202" s="3">
        <v>196</v>
      </c>
      <c r="G202" s="80">
        <v>0</v>
      </c>
    </row>
    <row r="203" spans="1:7" ht="28.5" customHeight="1">
      <c r="A203" s="253"/>
      <c r="B203" s="247"/>
      <c r="C203" s="273" t="s">
        <v>768</v>
      </c>
      <c r="D203" s="274"/>
      <c r="E203" s="58" t="s">
        <v>769</v>
      </c>
      <c r="F203" s="3">
        <v>197</v>
      </c>
      <c r="G203" s="80">
        <v>0</v>
      </c>
    </row>
    <row r="204" spans="1:7" ht="21" customHeight="1">
      <c r="A204" s="257" t="s">
        <v>425</v>
      </c>
      <c r="B204" s="259" t="s">
        <v>531</v>
      </c>
      <c r="C204" s="244" t="s">
        <v>45</v>
      </c>
      <c r="D204" s="245"/>
      <c r="E204" s="95" t="s">
        <v>413</v>
      </c>
      <c r="F204" s="3">
        <v>198</v>
      </c>
      <c r="G204" s="80">
        <v>108</v>
      </c>
    </row>
    <row r="205" spans="1:7" ht="21" customHeight="1">
      <c r="A205" s="258"/>
      <c r="B205" s="260"/>
      <c r="C205" s="244" t="s">
        <v>804</v>
      </c>
      <c r="D205" s="245"/>
      <c r="E205" s="95" t="s">
        <v>414</v>
      </c>
      <c r="F205" s="3">
        <v>199</v>
      </c>
      <c r="G205" s="80">
        <v>8</v>
      </c>
    </row>
    <row r="206" spans="1:7" ht="23.25" customHeight="1">
      <c r="A206" s="240" t="s">
        <v>26</v>
      </c>
      <c r="B206" s="241"/>
      <c r="C206" s="242" t="s">
        <v>98</v>
      </c>
      <c r="D206" s="242"/>
      <c r="E206" s="57" t="s">
        <v>445</v>
      </c>
      <c r="F206" s="3">
        <v>200</v>
      </c>
      <c r="G206" s="82"/>
    </row>
    <row r="207" spans="1:7" ht="22.5" customHeight="1">
      <c r="A207" s="241"/>
      <c r="B207" s="241"/>
      <c r="C207" s="242" t="s">
        <v>99</v>
      </c>
      <c r="D207" s="242"/>
      <c r="E207" s="57" t="s">
        <v>415</v>
      </c>
      <c r="F207" s="3">
        <v>201</v>
      </c>
      <c r="G207" s="82"/>
    </row>
    <row r="208" spans="1:96" ht="21" customHeight="1">
      <c r="A208" s="241"/>
      <c r="B208" s="241"/>
      <c r="C208" s="242" t="s">
        <v>100</v>
      </c>
      <c r="D208" s="242"/>
      <c r="E208" s="57" t="s">
        <v>416</v>
      </c>
      <c r="F208" s="3">
        <v>202</v>
      </c>
      <c r="G208" s="82"/>
      <c r="CR208" s="2"/>
    </row>
    <row r="209" spans="1:7" ht="28.5" customHeight="1">
      <c r="A209" s="243" t="s">
        <v>426</v>
      </c>
      <c r="B209" s="243"/>
      <c r="C209" s="243"/>
      <c r="D209" s="243"/>
      <c r="E209" s="243"/>
      <c r="F209" s="243"/>
      <c r="G209" s="124"/>
    </row>
    <row r="210" spans="1:7" ht="18.75">
      <c r="A210" s="98"/>
      <c r="B210" s="98"/>
      <c r="C210" s="99"/>
      <c r="D210" s="100"/>
      <c r="E210" s="101"/>
      <c r="F210" s="102"/>
      <c r="G210" s="124"/>
    </row>
    <row r="211" spans="1:7" ht="18.75">
      <c r="A211" s="98"/>
      <c r="B211" s="98"/>
      <c r="C211" s="99"/>
      <c r="D211" s="100"/>
      <c r="E211" s="101"/>
      <c r="F211" s="102"/>
      <c r="G211" s="124"/>
    </row>
    <row r="212" spans="1:7" ht="18.75" customHeight="1">
      <c r="A212" s="98"/>
      <c r="B212" s="98"/>
      <c r="C212" s="103"/>
      <c r="D212" s="103"/>
      <c r="E212" s="101"/>
      <c r="F212" s="102"/>
      <c r="G212" s="124"/>
    </row>
    <row r="213" spans="1:7" ht="18.75" customHeight="1">
      <c r="A213" s="98"/>
      <c r="B213" s="98"/>
      <c r="C213" s="100"/>
      <c r="D213" s="100"/>
      <c r="E213" s="101"/>
      <c r="F213" s="102"/>
      <c r="G213" s="124"/>
    </row>
    <row r="214" spans="1:7" ht="18.75" customHeight="1">
      <c r="A214" s="98"/>
      <c r="B214" s="98"/>
      <c r="C214" s="100"/>
      <c r="D214" s="100"/>
      <c r="E214" s="101"/>
      <c r="F214" s="102"/>
      <c r="G214" s="124"/>
    </row>
    <row r="215" spans="1:7" ht="18.75" customHeight="1">
      <c r="A215" s="98"/>
      <c r="B215" s="98"/>
      <c r="C215" s="100"/>
      <c r="D215" s="100"/>
      <c r="E215" s="101"/>
      <c r="F215" s="102"/>
      <c r="G215" s="124"/>
    </row>
    <row r="216" spans="1:7" ht="18.75" customHeight="1">
      <c r="A216" s="98"/>
      <c r="B216" s="98"/>
      <c r="C216" s="100"/>
      <c r="D216" s="100"/>
      <c r="E216" s="101"/>
      <c r="F216" s="102"/>
      <c r="G216" s="124"/>
    </row>
    <row r="217" spans="1:7" ht="18.75" customHeight="1">
      <c r="A217" s="98"/>
      <c r="B217" s="98"/>
      <c r="C217" s="103"/>
      <c r="D217" s="103"/>
      <c r="E217" s="101"/>
      <c r="F217" s="102"/>
      <c r="G217" s="124"/>
    </row>
    <row r="218" spans="1:7" ht="18.75" customHeight="1">
      <c r="A218" s="98"/>
      <c r="B218" s="98"/>
      <c r="C218" s="100"/>
      <c r="D218" s="100"/>
      <c r="E218" s="101"/>
      <c r="F218" s="102"/>
      <c r="G218" s="124"/>
    </row>
    <row r="219" spans="1:7" ht="25.5" customHeight="1">
      <c r="A219" s="98"/>
      <c r="B219" s="98"/>
      <c r="C219" s="103"/>
      <c r="D219" s="103"/>
      <c r="E219" s="101"/>
      <c r="F219" s="102"/>
      <c r="G219" s="124"/>
    </row>
    <row r="220" spans="1:7" ht="18.75" customHeight="1">
      <c r="A220" s="98"/>
      <c r="B220" s="98"/>
      <c r="C220" s="103"/>
      <c r="D220" s="103"/>
      <c r="E220" s="101"/>
      <c r="F220" s="102"/>
      <c r="G220" s="124"/>
    </row>
    <row r="221" spans="1:7" ht="18.75" customHeight="1">
      <c r="A221" s="98"/>
      <c r="B221" s="98"/>
      <c r="C221" s="100"/>
      <c r="D221" s="100"/>
      <c r="E221" s="101"/>
      <c r="F221" s="102"/>
      <c r="G221" s="124"/>
    </row>
    <row r="222" spans="1:7" ht="25.5" customHeight="1">
      <c r="A222" s="98"/>
      <c r="B222" s="98"/>
      <c r="C222" s="103"/>
      <c r="D222" s="103"/>
      <c r="E222" s="101"/>
      <c r="F222" s="102"/>
      <c r="G222" s="124"/>
    </row>
    <row r="223" spans="1:7" ht="18.75" customHeight="1">
      <c r="A223" s="98"/>
      <c r="B223" s="98"/>
      <c r="C223" s="104"/>
      <c r="D223" s="100"/>
      <c r="E223" s="101"/>
      <c r="F223" s="102"/>
      <c r="G223" s="124"/>
    </row>
    <row r="224" spans="1:7" ht="18.75">
      <c r="A224" s="98"/>
      <c r="B224" s="98"/>
      <c r="C224" s="104"/>
      <c r="D224" s="100"/>
      <c r="E224" s="101"/>
      <c r="F224" s="102"/>
      <c r="G224" s="124"/>
    </row>
    <row r="225" spans="1:7" ht="18.75">
      <c r="A225" s="98"/>
      <c r="B225" s="98"/>
      <c r="C225" s="104"/>
      <c r="D225" s="100"/>
      <c r="E225" s="101"/>
      <c r="F225" s="102"/>
      <c r="G225" s="124"/>
    </row>
    <row r="226" spans="1:7" ht="18.75" customHeight="1">
      <c r="A226" s="98"/>
      <c r="B226" s="105"/>
      <c r="C226" s="100"/>
      <c r="D226" s="100"/>
      <c r="E226" s="101"/>
      <c r="F226" s="102"/>
      <c r="G226" s="124"/>
    </row>
    <row r="227" spans="1:7" ht="18.75" customHeight="1">
      <c r="A227" s="98"/>
      <c r="B227" s="105"/>
      <c r="C227" s="100"/>
      <c r="D227" s="100"/>
      <c r="E227" s="101"/>
      <c r="F227" s="102"/>
      <c r="G227" s="124"/>
    </row>
    <row r="228" spans="1:7" ht="18.75">
      <c r="A228" s="98"/>
      <c r="B228" s="105"/>
      <c r="C228" s="99"/>
      <c r="D228" s="100"/>
      <c r="E228" s="101"/>
      <c r="F228" s="102"/>
      <c r="G228" s="124"/>
    </row>
    <row r="229" spans="1:7" ht="18.75">
      <c r="A229" s="98"/>
      <c r="B229" s="105"/>
      <c r="C229" s="99"/>
      <c r="D229" s="100"/>
      <c r="E229" s="101"/>
      <c r="F229" s="102"/>
      <c r="G229" s="124"/>
    </row>
    <row r="230" spans="1:7" ht="18.75">
      <c r="A230" s="98"/>
      <c r="B230" s="105"/>
      <c r="C230" s="99"/>
      <c r="D230" s="100"/>
      <c r="E230" s="101"/>
      <c r="F230" s="102"/>
      <c r="G230" s="124"/>
    </row>
    <row r="231" spans="1:7" ht="18.75">
      <c r="A231" s="98"/>
      <c r="B231" s="105"/>
      <c r="C231" s="99"/>
      <c r="D231" s="100"/>
      <c r="E231" s="101"/>
      <c r="F231" s="102"/>
      <c r="G231" s="124"/>
    </row>
    <row r="232" spans="1:7" ht="18.75">
      <c r="A232" s="98"/>
      <c r="B232" s="105"/>
      <c r="C232" s="99"/>
      <c r="D232" s="100"/>
      <c r="E232" s="101"/>
      <c r="F232" s="102"/>
      <c r="G232" s="124"/>
    </row>
    <row r="233" spans="1:7" ht="18.75">
      <c r="A233" s="98"/>
      <c r="B233" s="105"/>
      <c r="C233" s="99"/>
      <c r="D233" s="100"/>
      <c r="E233" s="101"/>
      <c r="F233" s="102"/>
      <c r="G233" s="124"/>
    </row>
    <row r="234" spans="1:7" ht="18.75">
      <c r="A234" s="98"/>
      <c r="B234" s="105"/>
      <c r="C234" s="99"/>
      <c r="D234" s="100"/>
      <c r="E234" s="101"/>
      <c r="F234" s="102"/>
      <c r="G234" s="124"/>
    </row>
    <row r="235" spans="1:7" ht="18.75" customHeight="1">
      <c r="A235" s="98"/>
      <c r="B235" s="105"/>
      <c r="C235" s="99"/>
      <c r="D235" s="100"/>
      <c r="E235" s="101"/>
      <c r="F235" s="102"/>
      <c r="G235" s="124"/>
    </row>
    <row r="236" spans="1:7" ht="18.75">
      <c r="A236" s="98"/>
      <c r="B236" s="105"/>
      <c r="C236" s="99"/>
      <c r="D236" s="100"/>
      <c r="E236" s="101"/>
      <c r="F236" s="102"/>
      <c r="G236" s="124"/>
    </row>
    <row r="237" spans="1:7" ht="18.75">
      <c r="A237" s="98"/>
      <c r="B237" s="105"/>
      <c r="C237" s="99"/>
      <c r="D237" s="100"/>
      <c r="E237" s="101"/>
      <c r="F237" s="102"/>
      <c r="G237" s="124"/>
    </row>
    <row r="238" spans="1:7" ht="18.75">
      <c r="A238" s="98"/>
      <c r="B238" s="105"/>
      <c r="C238" s="99"/>
      <c r="D238" s="100"/>
      <c r="E238" s="101"/>
      <c r="F238" s="102"/>
      <c r="G238" s="124"/>
    </row>
    <row r="239" spans="1:7" ht="18.75">
      <c r="A239" s="98"/>
      <c r="B239" s="105"/>
      <c r="C239" s="99"/>
      <c r="D239" s="100"/>
      <c r="E239" s="101"/>
      <c r="F239" s="102"/>
      <c r="G239" s="124"/>
    </row>
    <row r="240" spans="1:7" ht="18.75">
      <c r="A240" s="98"/>
      <c r="B240" s="105"/>
      <c r="C240" s="99"/>
      <c r="D240" s="100"/>
      <c r="E240" s="101"/>
      <c r="F240" s="102"/>
      <c r="G240" s="124"/>
    </row>
    <row r="241" spans="1:7" ht="18.75">
      <c r="A241" s="98"/>
      <c r="B241" s="105"/>
      <c r="C241" s="99"/>
      <c r="D241" s="100"/>
      <c r="E241" s="101"/>
      <c r="F241" s="102"/>
      <c r="G241" s="124"/>
    </row>
    <row r="242" spans="1:7" ht="18.75">
      <c r="A242" s="98"/>
      <c r="B242" s="105"/>
      <c r="C242" s="99"/>
      <c r="D242" s="100"/>
      <c r="E242" s="101"/>
      <c r="F242" s="102"/>
      <c r="G242" s="124"/>
    </row>
    <row r="243" spans="1:7" ht="18.75">
      <c r="A243" s="98"/>
      <c r="B243" s="105"/>
      <c r="C243" s="99"/>
      <c r="D243" s="106"/>
      <c r="E243" s="101"/>
      <c r="F243" s="102"/>
      <c r="G243" s="124"/>
    </row>
    <row r="244" spans="1:7" ht="18.75">
      <c r="A244" s="98"/>
      <c r="B244" s="105"/>
      <c r="C244" s="99"/>
      <c r="D244" s="100"/>
      <c r="E244" s="101"/>
      <c r="F244" s="102"/>
      <c r="G244" s="124"/>
    </row>
    <row r="245" spans="1:7" ht="18.75" customHeight="1">
      <c r="A245" s="98"/>
      <c r="B245" s="105"/>
      <c r="C245" s="103"/>
      <c r="D245" s="103"/>
      <c r="E245" s="101"/>
      <c r="F245" s="102"/>
      <c r="G245" s="124"/>
    </row>
    <row r="246" spans="1:7" ht="30" customHeight="1">
      <c r="A246" s="98"/>
      <c r="B246" s="105"/>
      <c r="C246" s="99"/>
      <c r="D246" s="100"/>
      <c r="E246" s="101"/>
      <c r="F246" s="102"/>
      <c r="G246" s="124"/>
    </row>
    <row r="247" spans="1:7" ht="18.75">
      <c r="A247" s="98"/>
      <c r="B247" s="105"/>
      <c r="C247" s="99"/>
      <c r="D247" s="100"/>
      <c r="E247" s="101"/>
      <c r="F247" s="102"/>
      <c r="G247" s="124"/>
    </row>
    <row r="248" spans="1:7" ht="18.75">
      <c r="A248" s="98"/>
      <c r="B248" s="105"/>
      <c r="C248" s="99"/>
      <c r="D248" s="100"/>
      <c r="E248" s="101"/>
      <c r="F248" s="102"/>
      <c r="G248" s="124"/>
    </row>
    <row r="249" spans="1:7" ht="18.75">
      <c r="A249" s="98"/>
      <c r="B249" s="105"/>
      <c r="C249" s="99"/>
      <c r="D249" s="100"/>
      <c r="E249" s="101"/>
      <c r="F249" s="102"/>
      <c r="G249" s="124"/>
    </row>
    <row r="250" spans="1:7" ht="18.75">
      <c r="A250" s="98"/>
      <c r="B250" s="105"/>
      <c r="C250" s="99"/>
      <c r="D250" s="100"/>
      <c r="E250" s="101"/>
      <c r="F250" s="102"/>
      <c r="G250" s="124"/>
    </row>
    <row r="251" spans="1:7" ht="18.75" customHeight="1">
      <c r="A251" s="98"/>
      <c r="B251" s="105"/>
      <c r="C251" s="103"/>
      <c r="D251" s="103"/>
      <c r="E251" s="101"/>
      <c r="F251" s="102"/>
      <c r="G251" s="124"/>
    </row>
    <row r="252" spans="1:7" ht="18.75" customHeight="1">
      <c r="A252" s="98"/>
      <c r="B252" s="105"/>
      <c r="C252" s="103"/>
      <c r="D252" s="103"/>
      <c r="E252" s="101"/>
      <c r="F252" s="102"/>
      <c r="G252" s="124"/>
    </row>
    <row r="253" spans="1:7" ht="18.75" customHeight="1">
      <c r="A253" s="98"/>
      <c r="B253" s="105"/>
      <c r="C253" s="103"/>
      <c r="D253" s="103"/>
      <c r="E253" s="101"/>
      <c r="F253" s="102"/>
      <c r="G253" s="124"/>
    </row>
    <row r="254" spans="1:7" ht="18.75" customHeight="1">
      <c r="A254" s="98"/>
      <c r="B254" s="105"/>
      <c r="C254" s="103"/>
      <c r="D254" s="103"/>
      <c r="E254" s="101"/>
      <c r="F254" s="102"/>
      <c r="G254" s="124"/>
    </row>
    <row r="255" spans="1:7" ht="18.75" customHeight="1">
      <c r="A255" s="98"/>
      <c r="B255" s="98"/>
      <c r="C255" s="103"/>
      <c r="D255" s="103"/>
      <c r="E255" s="101"/>
      <c r="F255" s="102"/>
      <c r="G255" s="124"/>
    </row>
    <row r="256" spans="1:7" ht="18.75" customHeight="1">
      <c r="A256" s="98"/>
      <c r="B256" s="98"/>
      <c r="C256" s="103"/>
      <c r="D256" s="103"/>
      <c r="E256" s="101"/>
      <c r="F256" s="102"/>
      <c r="G256" s="124"/>
    </row>
    <row r="257" spans="1:7" ht="18.75" customHeight="1">
      <c r="A257" s="98"/>
      <c r="B257" s="98"/>
      <c r="C257" s="100"/>
      <c r="D257" s="100"/>
      <c r="E257" s="101"/>
      <c r="F257" s="102"/>
      <c r="G257" s="124"/>
    </row>
    <row r="258" spans="1:7" ht="18.75" customHeight="1">
      <c r="A258" s="98"/>
      <c r="B258" s="98"/>
      <c r="C258" s="103"/>
      <c r="D258" s="103"/>
      <c r="E258" s="101"/>
      <c r="F258" s="102"/>
      <c r="G258" s="124"/>
    </row>
    <row r="259" spans="1:7" ht="18.75">
      <c r="A259" s="98"/>
      <c r="B259" s="98"/>
      <c r="C259" s="99"/>
      <c r="D259" s="100"/>
      <c r="E259" s="101"/>
      <c r="F259" s="102"/>
      <c r="G259" s="124"/>
    </row>
    <row r="260" spans="1:7" ht="18.75">
      <c r="A260" s="98"/>
      <c r="B260" s="98"/>
      <c r="C260" s="99"/>
      <c r="D260" s="100"/>
      <c r="E260" s="101"/>
      <c r="F260" s="102"/>
      <c r="G260" s="124"/>
    </row>
    <row r="261" spans="1:7" ht="18.75">
      <c r="A261" s="98"/>
      <c r="B261" s="98"/>
      <c r="C261" s="99"/>
      <c r="D261" s="100"/>
      <c r="E261" s="101"/>
      <c r="F261" s="102"/>
      <c r="G261" s="124"/>
    </row>
    <row r="262" spans="1:7" ht="18.75" customHeight="1">
      <c r="A262" s="98"/>
      <c r="B262" s="98"/>
      <c r="C262" s="103"/>
      <c r="D262" s="103"/>
      <c r="E262" s="101"/>
      <c r="F262" s="102"/>
      <c r="G262" s="124"/>
    </row>
    <row r="263" spans="1:7" ht="18.75" customHeight="1">
      <c r="A263" s="98"/>
      <c r="B263" s="98"/>
      <c r="C263" s="99"/>
      <c r="D263" s="103"/>
      <c r="E263" s="101"/>
      <c r="F263" s="102"/>
      <c r="G263" s="124"/>
    </row>
    <row r="264" spans="1:7" ht="18.75">
      <c r="A264" s="98"/>
      <c r="B264" s="98"/>
      <c r="C264" s="99"/>
      <c r="D264" s="103"/>
      <c r="E264" s="101"/>
      <c r="F264" s="102"/>
      <c r="G264" s="124"/>
    </row>
    <row r="265" spans="1:7" ht="18.75">
      <c r="A265" s="98"/>
      <c r="B265" s="98"/>
      <c r="C265" s="99"/>
      <c r="D265" s="103"/>
      <c r="E265" s="101"/>
      <c r="F265" s="102"/>
      <c r="G265" s="124"/>
    </row>
    <row r="266" spans="1:7" ht="18.75">
      <c r="A266" s="98"/>
      <c r="B266" s="98"/>
      <c r="C266" s="99"/>
      <c r="D266" s="103"/>
      <c r="E266" s="101"/>
      <c r="F266" s="102"/>
      <c r="G266" s="124"/>
    </row>
    <row r="267" spans="1:7" ht="18.75">
      <c r="A267" s="98"/>
      <c r="B267" s="98"/>
      <c r="C267" s="99"/>
      <c r="D267" s="103"/>
      <c r="E267" s="101"/>
      <c r="F267" s="102"/>
      <c r="G267" s="124"/>
    </row>
    <row r="268" spans="1:7" ht="18.75">
      <c r="A268" s="98"/>
      <c r="B268" s="98"/>
      <c r="C268" s="99"/>
      <c r="D268" s="103"/>
      <c r="E268" s="101"/>
      <c r="F268" s="102"/>
      <c r="G268" s="124"/>
    </row>
    <row r="269" spans="1:7" ht="18.75">
      <c r="A269" s="98"/>
      <c r="B269" s="98"/>
      <c r="C269" s="99"/>
      <c r="D269" s="103"/>
      <c r="E269" s="101"/>
      <c r="F269" s="102"/>
      <c r="G269" s="124"/>
    </row>
    <row r="270" spans="1:96" ht="45" customHeight="1">
      <c r="A270" s="98"/>
      <c r="B270" s="98"/>
      <c r="C270" s="99"/>
      <c r="D270" s="101"/>
      <c r="E270" s="102"/>
      <c r="F270" s="124"/>
      <c r="G270" s="1"/>
      <c r="CR270" s="2"/>
    </row>
    <row r="271" spans="1:7" ht="18.75">
      <c r="A271" s="98"/>
      <c r="B271" s="98"/>
      <c r="C271" s="99"/>
      <c r="D271" s="103"/>
      <c r="E271" s="101"/>
      <c r="F271" s="102"/>
      <c r="G271" s="124"/>
    </row>
    <row r="272" spans="1:7" ht="18.75">
      <c r="A272" s="98"/>
      <c r="B272" s="98"/>
      <c r="C272" s="99"/>
      <c r="D272" s="103"/>
      <c r="E272" s="101"/>
      <c r="F272" s="102"/>
      <c r="G272" s="124"/>
    </row>
    <row r="273" spans="1:7" ht="18.75">
      <c r="A273" s="98"/>
      <c r="B273" s="98"/>
      <c r="C273" s="99"/>
      <c r="D273" s="103"/>
      <c r="E273" s="101"/>
      <c r="F273" s="102"/>
      <c r="G273" s="124"/>
    </row>
    <row r="274" spans="1:7" ht="18.75" customHeight="1">
      <c r="A274" s="98"/>
      <c r="B274" s="107"/>
      <c r="C274" s="103"/>
      <c r="D274" s="103"/>
      <c r="E274" s="101"/>
      <c r="F274" s="102"/>
      <c r="G274" s="124"/>
    </row>
    <row r="275" spans="1:7" ht="25.5" customHeight="1">
      <c r="A275" s="98"/>
      <c r="B275" s="107"/>
      <c r="C275" s="103"/>
      <c r="D275" s="103"/>
      <c r="E275" s="101"/>
      <c r="F275" s="102"/>
      <c r="G275" s="124"/>
    </row>
    <row r="276" spans="1:7" ht="18.75" customHeight="1">
      <c r="A276" s="98"/>
      <c r="B276" s="107"/>
      <c r="C276" s="103"/>
      <c r="D276" s="103"/>
      <c r="E276" s="101"/>
      <c r="F276" s="102"/>
      <c r="G276" s="124"/>
    </row>
    <row r="277" spans="1:7" ht="18.75" customHeight="1">
      <c r="A277" s="98"/>
      <c r="B277" s="108"/>
      <c r="C277" s="103"/>
      <c r="D277" s="103"/>
      <c r="E277" s="101"/>
      <c r="F277" s="102"/>
      <c r="G277" s="124"/>
    </row>
    <row r="278" spans="1:7" ht="18.75">
      <c r="A278" s="98"/>
      <c r="B278" s="108"/>
      <c r="C278" s="99"/>
      <c r="D278" s="103"/>
      <c r="E278" s="101"/>
      <c r="F278" s="102"/>
      <c r="G278" s="124"/>
    </row>
    <row r="279" spans="1:7" ht="18.75">
      <c r="A279" s="98"/>
      <c r="B279" s="108"/>
      <c r="C279" s="99"/>
      <c r="D279" s="100"/>
      <c r="E279" s="101"/>
      <c r="F279" s="102"/>
      <c r="G279" s="124"/>
    </row>
    <row r="280" spans="1:7" ht="18.75" customHeight="1">
      <c r="A280" s="98"/>
      <c r="B280" s="108"/>
      <c r="C280" s="103"/>
      <c r="D280" s="103"/>
      <c r="E280" s="101"/>
      <c r="F280" s="102"/>
      <c r="G280" s="124"/>
    </row>
    <row r="281" spans="1:7" ht="18.75" customHeight="1">
      <c r="A281" s="98"/>
      <c r="B281" s="108"/>
      <c r="C281" s="103"/>
      <c r="D281" s="103"/>
      <c r="E281" s="101"/>
      <c r="F281" s="102"/>
      <c r="G281" s="124"/>
    </row>
    <row r="282" spans="1:7" ht="18.75" customHeight="1">
      <c r="A282" s="98"/>
      <c r="B282" s="108"/>
      <c r="C282" s="99"/>
      <c r="D282" s="103"/>
      <c r="E282" s="101"/>
      <c r="F282" s="102"/>
      <c r="G282" s="124"/>
    </row>
    <row r="283" spans="1:7" ht="18.75">
      <c r="A283" s="98"/>
      <c r="B283" s="108"/>
      <c r="C283" s="99"/>
      <c r="D283" s="100"/>
      <c r="E283" s="101"/>
      <c r="F283" s="102"/>
      <c r="G283" s="124"/>
    </row>
    <row r="284" spans="1:7" ht="18.75" customHeight="1">
      <c r="A284" s="98"/>
      <c r="B284" s="108"/>
      <c r="C284" s="103"/>
      <c r="D284" s="103"/>
      <c r="E284" s="101"/>
      <c r="F284" s="102"/>
      <c r="G284" s="124"/>
    </row>
    <row r="285" spans="1:7" ht="18.75" customHeight="1">
      <c r="A285" s="98"/>
      <c r="B285" s="108"/>
      <c r="C285" s="103"/>
      <c r="D285" s="103"/>
      <c r="E285" s="101"/>
      <c r="F285" s="102"/>
      <c r="G285" s="124"/>
    </row>
    <row r="286" spans="1:7" ht="18.75" customHeight="1">
      <c r="A286" s="98"/>
      <c r="B286" s="108"/>
      <c r="C286" s="103"/>
      <c r="D286" s="103"/>
      <c r="E286" s="101"/>
      <c r="F286" s="102"/>
      <c r="G286" s="124"/>
    </row>
    <row r="287" spans="1:7" ht="18.75" customHeight="1">
      <c r="A287" s="98"/>
      <c r="B287" s="109"/>
      <c r="C287" s="100"/>
      <c r="D287" s="100"/>
      <c r="E287" s="101"/>
      <c r="F287" s="102"/>
      <c r="G287" s="124"/>
    </row>
    <row r="288" spans="1:7" ht="18.75" customHeight="1">
      <c r="A288" s="98"/>
      <c r="B288" s="109"/>
      <c r="C288" s="100"/>
      <c r="D288" s="100"/>
      <c r="E288" s="101"/>
      <c r="F288" s="102"/>
      <c r="G288" s="124"/>
    </row>
    <row r="289" spans="1:7" ht="18.75" customHeight="1">
      <c r="A289" s="98"/>
      <c r="B289" s="109"/>
      <c r="C289" s="100"/>
      <c r="D289" s="100"/>
      <c r="E289" s="101"/>
      <c r="F289" s="102"/>
      <c r="G289" s="124"/>
    </row>
    <row r="290" spans="1:7" ht="18.75" customHeight="1">
      <c r="A290" s="98"/>
      <c r="B290" s="109"/>
      <c r="C290" s="100"/>
      <c r="D290" s="100"/>
      <c r="E290" s="101"/>
      <c r="F290" s="102"/>
      <c r="G290" s="124"/>
    </row>
    <row r="291" spans="1:7" ht="18.75" customHeight="1">
      <c r="A291" s="98"/>
      <c r="B291" s="109"/>
      <c r="C291" s="100"/>
      <c r="D291" s="100"/>
      <c r="E291" s="101"/>
      <c r="F291" s="102"/>
      <c r="G291" s="124"/>
    </row>
    <row r="292" spans="1:7" ht="18.75" customHeight="1">
      <c r="A292" s="98"/>
      <c r="B292" s="109"/>
      <c r="C292" s="100"/>
      <c r="D292" s="100"/>
      <c r="E292" s="101"/>
      <c r="F292" s="102"/>
      <c r="G292" s="124"/>
    </row>
    <row r="293" spans="1:7" ht="18.75" customHeight="1">
      <c r="A293" s="98"/>
      <c r="B293" s="109"/>
      <c r="C293" s="100"/>
      <c r="D293" s="100"/>
      <c r="E293" s="101"/>
      <c r="F293" s="102"/>
      <c r="G293" s="124"/>
    </row>
    <row r="294" spans="1:6" ht="25.5" customHeight="1">
      <c r="A294" s="110"/>
      <c r="B294" s="109"/>
      <c r="C294" s="111"/>
      <c r="D294" s="111"/>
      <c r="E294" s="112"/>
      <c r="F294" s="102"/>
    </row>
    <row r="295" spans="1:6" ht="25.5" customHeight="1">
      <c r="A295" s="110"/>
      <c r="B295" s="109"/>
      <c r="C295" s="111"/>
      <c r="D295" s="111"/>
      <c r="E295" s="112"/>
      <c r="F295" s="102"/>
    </row>
    <row r="296" spans="1:6" ht="25.5" customHeight="1">
      <c r="A296" s="110"/>
      <c r="B296" s="109"/>
      <c r="C296" s="111"/>
      <c r="D296" s="111"/>
      <c r="E296" s="112"/>
      <c r="F296" s="102"/>
    </row>
    <row r="297" spans="1:6" ht="25.5" customHeight="1">
      <c r="A297" s="110"/>
      <c r="B297" s="109"/>
      <c r="C297" s="111"/>
      <c r="D297" s="111"/>
      <c r="E297" s="112"/>
      <c r="F297" s="102"/>
    </row>
    <row r="298" spans="1:6" ht="25.5" customHeight="1">
      <c r="A298" s="110"/>
      <c r="B298" s="109"/>
      <c r="C298" s="111"/>
      <c r="D298" s="111"/>
      <c r="E298" s="112"/>
      <c r="F298" s="102"/>
    </row>
    <row r="299" spans="1:6" ht="25.5" customHeight="1">
      <c r="A299" s="110"/>
      <c r="B299" s="109"/>
      <c r="C299" s="111"/>
      <c r="D299" s="111"/>
      <c r="E299" s="112"/>
      <c r="F299" s="102"/>
    </row>
    <row r="300" spans="1:6" ht="25.5" customHeight="1">
      <c r="A300" s="110"/>
      <c r="B300" s="109"/>
      <c r="C300" s="111"/>
      <c r="D300" s="111"/>
      <c r="E300" s="112"/>
      <c r="F300" s="102"/>
    </row>
    <row r="301" spans="1:6" ht="25.5" customHeight="1">
      <c r="A301" s="110"/>
      <c r="B301" s="109"/>
      <c r="C301" s="111"/>
      <c r="D301" s="111"/>
      <c r="E301" s="112"/>
      <c r="F301" s="102"/>
    </row>
    <row r="302" spans="1:6" ht="25.5" customHeight="1">
      <c r="A302" s="110"/>
      <c r="B302" s="113"/>
      <c r="C302" s="111"/>
      <c r="D302" s="111"/>
      <c r="E302" s="112"/>
      <c r="F302" s="102"/>
    </row>
    <row r="303" spans="1:6" ht="25.5" customHeight="1">
      <c r="A303" s="110"/>
      <c r="B303" s="113"/>
      <c r="C303" s="111"/>
      <c r="D303" s="111"/>
      <c r="E303" s="112"/>
      <c r="F303" s="102"/>
    </row>
    <row r="304" spans="1:6" ht="25.5" customHeight="1">
      <c r="A304" s="110"/>
      <c r="B304" s="113"/>
      <c r="C304" s="111"/>
      <c r="D304" s="111"/>
      <c r="E304" s="112"/>
      <c r="F304" s="102"/>
    </row>
    <row r="305" spans="1:6" ht="25.5" customHeight="1">
      <c r="A305" s="110"/>
      <c r="B305" s="113"/>
      <c r="C305" s="111"/>
      <c r="D305" s="111"/>
      <c r="E305" s="112"/>
      <c r="F305" s="102"/>
    </row>
    <row r="306" spans="1:6" ht="25.5" customHeight="1">
      <c r="A306" s="110"/>
      <c r="B306" s="113"/>
      <c r="C306" s="111"/>
      <c r="D306" s="111"/>
      <c r="E306" s="112"/>
      <c r="F306" s="102"/>
    </row>
    <row r="307" spans="1:6" ht="25.5" customHeight="1">
      <c r="A307" s="110"/>
      <c r="B307" s="113"/>
      <c r="C307" s="111"/>
      <c r="D307" s="111"/>
      <c r="E307" s="112"/>
      <c r="F307" s="102"/>
    </row>
    <row r="308" spans="1:6" ht="15" customHeight="1">
      <c r="A308" s="114"/>
      <c r="B308" s="114"/>
      <c r="C308" s="100"/>
      <c r="D308" s="100"/>
      <c r="E308" s="101"/>
      <c r="F308" s="102"/>
    </row>
    <row r="309" spans="1:6" ht="15" customHeight="1">
      <c r="A309" s="114"/>
      <c r="B309" s="114"/>
      <c r="C309" s="103"/>
      <c r="D309" s="103"/>
      <c r="E309" s="101"/>
      <c r="F309" s="102"/>
    </row>
    <row r="310" spans="1:6" ht="15" customHeight="1">
      <c r="A310" s="114"/>
      <c r="B310" s="114"/>
      <c r="C310" s="103"/>
      <c r="D310" s="103"/>
      <c r="E310" s="101"/>
      <c r="F310" s="102"/>
    </row>
    <row r="311" spans="1:6" ht="25.5" customHeight="1">
      <c r="A311" s="114"/>
      <c r="B311" s="114"/>
      <c r="C311" s="103"/>
      <c r="D311" s="103"/>
      <c r="E311" s="101"/>
      <c r="F311" s="102"/>
    </row>
    <row r="312" spans="1:6" ht="25.5" customHeight="1">
      <c r="A312" s="115"/>
      <c r="B312" s="116"/>
      <c r="C312" s="103"/>
      <c r="D312" s="103"/>
      <c r="E312" s="101"/>
      <c r="F312" s="102"/>
    </row>
    <row r="313" spans="1:6" ht="25.5" customHeight="1">
      <c r="A313" s="115"/>
      <c r="B313" s="98"/>
      <c r="C313" s="100"/>
      <c r="D313" s="100"/>
      <c r="E313" s="101"/>
      <c r="F313" s="102"/>
    </row>
    <row r="314" spans="1:6" ht="25.5" customHeight="1">
      <c r="A314" s="115"/>
      <c r="B314" s="98"/>
      <c r="C314" s="100"/>
      <c r="D314" s="100"/>
      <c r="E314" s="101"/>
      <c r="F314" s="102"/>
    </row>
    <row r="315" spans="1:6" ht="38.25" customHeight="1">
      <c r="A315" s="115"/>
      <c r="B315" s="98"/>
      <c r="C315" s="100"/>
      <c r="D315" s="100"/>
      <c r="E315" s="101"/>
      <c r="F315" s="102"/>
    </row>
    <row r="316" spans="1:6" ht="25.5" customHeight="1">
      <c r="A316" s="115"/>
      <c r="B316" s="98"/>
      <c r="C316" s="100"/>
      <c r="D316" s="100"/>
      <c r="E316" s="101"/>
      <c r="F316" s="102"/>
    </row>
    <row r="317" spans="1:6" ht="25.5" customHeight="1">
      <c r="A317" s="115"/>
      <c r="B317" s="98"/>
      <c r="C317" s="100"/>
      <c r="D317" s="100"/>
      <c r="E317" s="101"/>
      <c r="F317" s="102"/>
    </row>
    <row r="318" spans="1:6" ht="25.5" customHeight="1">
      <c r="A318" s="115"/>
      <c r="B318" s="98"/>
      <c r="C318" s="100"/>
      <c r="D318" s="100"/>
      <c r="E318" s="101"/>
      <c r="F318" s="102"/>
    </row>
    <row r="319" spans="1:6" ht="25.5" customHeight="1">
      <c r="A319" s="115"/>
      <c r="B319" s="98"/>
      <c r="C319" s="100"/>
      <c r="D319" s="100"/>
      <c r="E319" s="101"/>
      <c r="F319" s="102"/>
    </row>
    <row r="320" spans="1:6" ht="38.25" customHeight="1">
      <c r="A320" s="115"/>
      <c r="B320" s="98"/>
      <c r="C320" s="106"/>
      <c r="D320" s="106"/>
      <c r="E320" s="101"/>
      <c r="F320" s="102"/>
    </row>
    <row r="321" spans="1:6" ht="25.5" customHeight="1">
      <c r="A321" s="115"/>
      <c r="B321" s="98"/>
      <c r="C321" s="106"/>
      <c r="D321" s="106"/>
      <c r="E321" s="101"/>
      <c r="F321" s="102"/>
    </row>
    <row r="322" spans="1:6" ht="25.5" customHeight="1">
      <c r="A322" s="115"/>
      <c r="B322" s="98"/>
      <c r="C322" s="106"/>
      <c r="D322" s="106"/>
      <c r="E322" s="101"/>
      <c r="F322" s="102"/>
    </row>
    <row r="323" spans="1:6" ht="25.5" customHeight="1">
      <c r="A323" s="115"/>
      <c r="B323" s="98"/>
      <c r="C323" s="106"/>
      <c r="D323" s="106"/>
      <c r="E323" s="101"/>
      <c r="F323" s="102"/>
    </row>
    <row r="324" spans="1:6" ht="25.5" customHeight="1">
      <c r="A324" s="115"/>
      <c r="B324" s="98"/>
      <c r="C324" s="106"/>
      <c r="D324" s="106"/>
      <c r="E324" s="101"/>
      <c r="F324" s="102"/>
    </row>
    <row r="325" spans="1:6" ht="25.5" customHeight="1">
      <c r="A325" s="115"/>
      <c r="B325" s="98"/>
      <c r="C325" s="106"/>
      <c r="D325" s="106"/>
      <c r="E325" s="106"/>
      <c r="F325" s="102"/>
    </row>
    <row r="326" spans="1:6" ht="25.5" customHeight="1">
      <c r="A326" s="115"/>
      <c r="B326" s="98"/>
      <c r="C326" s="101"/>
      <c r="D326" s="101"/>
      <c r="E326" s="106"/>
      <c r="F326" s="102"/>
    </row>
    <row r="327" spans="1:6" ht="25.5" customHeight="1">
      <c r="A327" s="115"/>
      <c r="B327" s="98"/>
      <c r="C327" s="101"/>
      <c r="D327" s="101"/>
      <c r="E327" s="106"/>
      <c r="F327" s="102"/>
    </row>
    <row r="328" spans="1:6" ht="25.5" customHeight="1">
      <c r="A328" s="115"/>
      <c r="B328" s="117"/>
      <c r="C328" s="100"/>
      <c r="D328" s="100"/>
      <c r="E328" s="106"/>
      <c r="F328" s="102"/>
    </row>
    <row r="329" spans="1:6" ht="25.5" customHeight="1">
      <c r="A329" s="115"/>
      <c r="B329" s="113"/>
      <c r="C329" s="100"/>
      <c r="D329" s="100"/>
      <c r="E329" s="106"/>
      <c r="F329" s="102"/>
    </row>
    <row r="330" spans="1:6" ht="25.5" customHeight="1">
      <c r="A330" s="115"/>
      <c r="B330" s="113"/>
      <c r="C330" s="100"/>
      <c r="D330" s="100"/>
      <c r="E330" s="106"/>
      <c r="F330" s="102"/>
    </row>
    <row r="331" spans="1:6" ht="25.5" customHeight="1">
      <c r="A331" s="115"/>
      <c r="B331" s="113"/>
      <c r="C331" s="100"/>
      <c r="D331" s="100"/>
      <c r="E331" s="106"/>
      <c r="F331" s="102"/>
    </row>
    <row r="332" spans="1:6" ht="25.5" customHeight="1">
      <c r="A332" s="115"/>
      <c r="B332" s="113"/>
      <c r="C332" s="100"/>
      <c r="D332" s="100"/>
      <c r="E332" s="106"/>
      <c r="F332" s="102"/>
    </row>
    <row r="333" spans="1:6" ht="25.5" customHeight="1">
      <c r="A333" s="115"/>
      <c r="B333" s="113"/>
      <c r="C333" s="100"/>
      <c r="D333" s="100"/>
      <c r="E333" s="106"/>
      <c r="F333" s="102"/>
    </row>
    <row r="334" spans="1:6" ht="25.5" customHeight="1">
      <c r="A334" s="118"/>
      <c r="B334" s="98"/>
      <c r="C334" s="100"/>
      <c r="D334" s="100"/>
      <c r="E334" s="101"/>
      <c r="F334" s="102"/>
    </row>
    <row r="335" spans="1:6" ht="25.5" customHeight="1">
      <c r="A335" s="118"/>
      <c r="B335" s="98"/>
      <c r="C335" s="100"/>
      <c r="D335" s="100"/>
      <c r="E335" s="101"/>
      <c r="F335" s="102"/>
    </row>
    <row r="336" spans="1:6" ht="25.5" customHeight="1">
      <c r="A336" s="118"/>
      <c r="B336" s="98"/>
      <c r="C336" s="100"/>
      <c r="D336" s="100"/>
      <c r="E336" s="101"/>
      <c r="F336" s="102"/>
    </row>
    <row r="337" spans="1:6" ht="38.25" customHeight="1">
      <c r="A337" s="118"/>
      <c r="B337" s="98"/>
      <c r="C337" s="100"/>
      <c r="D337" s="100"/>
      <c r="E337" s="101"/>
      <c r="F337" s="102"/>
    </row>
    <row r="338" spans="1:6" ht="38.25" customHeight="1">
      <c r="A338" s="118"/>
      <c r="B338" s="98"/>
      <c r="C338" s="100"/>
      <c r="D338" s="100"/>
      <c r="E338" s="101"/>
      <c r="F338" s="102"/>
    </row>
    <row r="339" spans="1:6" ht="38.25" customHeight="1">
      <c r="A339" s="118"/>
      <c r="B339" s="98"/>
      <c r="C339" s="100"/>
      <c r="D339" s="100"/>
      <c r="E339" s="101"/>
      <c r="F339" s="102"/>
    </row>
    <row r="340" spans="1:6" ht="38.25" customHeight="1">
      <c r="A340" s="118"/>
      <c r="B340" s="98"/>
      <c r="C340" s="100"/>
      <c r="D340" s="100"/>
      <c r="E340" s="101"/>
      <c r="F340" s="102"/>
    </row>
    <row r="341" spans="1:6" ht="38.25" customHeight="1">
      <c r="A341" s="118"/>
      <c r="B341" s="98"/>
      <c r="C341" s="100"/>
      <c r="D341" s="100"/>
      <c r="E341" s="101"/>
      <c r="F341" s="102"/>
    </row>
    <row r="342" spans="1:6" ht="38.25" customHeight="1">
      <c r="A342" s="118"/>
      <c r="B342" s="98"/>
      <c r="C342" s="100"/>
      <c r="D342" s="100"/>
      <c r="E342" s="101"/>
      <c r="F342" s="102"/>
    </row>
    <row r="343" spans="1:6" ht="38.25" customHeight="1">
      <c r="A343" s="118"/>
      <c r="B343" s="98"/>
      <c r="C343" s="100"/>
      <c r="D343" s="100"/>
      <c r="E343" s="101"/>
      <c r="F343" s="102"/>
    </row>
    <row r="344" spans="1:6" ht="38.25" customHeight="1">
      <c r="A344" s="118"/>
      <c r="B344" s="98"/>
      <c r="C344" s="100"/>
      <c r="D344" s="100"/>
      <c r="E344" s="101"/>
      <c r="F344" s="102"/>
    </row>
    <row r="345" spans="1:6" ht="38.25" customHeight="1">
      <c r="A345" s="118"/>
      <c r="B345" s="98"/>
      <c r="C345" s="100"/>
      <c r="D345" s="100"/>
      <c r="E345" s="101"/>
      <c r="F345" s="102"/>
    </row>
    <row r="346" spans="1:6" ht="25.5" customHeight="1">
      <c r="A346" s="118"/>
      <c r="B346" s="98"/>
      <c r="C346" s="100"/>
      <c r="D346" s="100"/>
      <c r="E346" s="101"/>
      <c r="F346" s="102"/>
    </row>
    <row r="347" spans="1:6" ht="25.5" customHeight="1">
      <c r="A347" s="118"/>
      <c r="B347" s="98"/>
      <c r="C347" s="100"/>
      <c r="D347" s="100"/>
      <c r="E347" s="101"/>
      <c r="F347" s="102"/>
    </row>
    <row r="348" spans="1:6" ht="38.25" customHeight="1">
      <c r="A348" s="118"/>
      <c r="B348" s="98"/>
      <c r="C348" s="100"/>
      <c r="D348" s="100"/>
      <c r="E348" s="101"/>
      <c r="F348" s="102"/>
    </row>
    <row r="349" spans="1:6" ht="38.25" customHeight="1">
      <c r="A349" s="118"/>
      <c r="B349" s="98"/>
      <c r="C349" s="100"/>
      <c r="D349" s="100"/>
      <c r="E349" s="101"/>
      <c r="F349" s="102"/>
    </row>
    <row r="350" spans="1:6" ht="25.5" customHeight="1">
      <c r="A350" s="118"/>
      <c r="B350" s="98"/>
      <c r="C350" s="100"/>
      <c r="D350" s="100"/>
      <c r="E350" s="101"/>
      <c r="F350" s="102"/>
    </row>
    <row r="351" spans="1:6" ht="25.5" customHeight="1">
      <c r="A351" s="118"/>
      <c r="B351" s="98"/>
      <c r="C351" s="100"/>
      <c r="D351" s="100"/>
      <c r="E351" s="101"/>
      <c r="F351" s="102"/>
    </row>
    <row r="352" spans="1:6" ht="25.5" customHeight="1">
      <c r="A352" s="118"/>
      <c r="B352" s="98"/>
      <c r="C352" s="100"/>
      <c r="D352" s="100"/>
      <c r="E352" s="101"/>
      <c r="F352" s="102"/>
    </row>
    <row r="353" spans="1:6" ht="25.5" customHeight="1">
      <c r="A353" s="118"/>
      <c r="B353" s="119"/>
      <c r="C353" s="103"/>
      <c r="D353" s="103"/>
      <c r="E353" s="101"/>
      <c r="F353" s="102"/>
    </row>
    <row r="354" spans="1:6" ht="21" customHeight="1">
      <c r="A354" s="118"/>
      <c r="B354" s="119"/>
      <c r="C354" s="103"/>
      <c r="D354" s="103"/>
      <c r="E354" s="101"/>
      <c r="F354" s="102"/>
    </row>
    <row r="355" spans="1:6" ht="15" customHeight="1">
      <c r="A355" s="120"/>
      <c r="B355" s="120"/>
      <c r="C355" s="100"/>
      <c r="D355" s="100"/>
      <c r="E355" s="106"/>
      <c r="F355" s="102"/>
    </row>
    <row r="356" spans="1:6" ht="15" customHeight="1">
      <c r="A356" s="120"/>
      <c r="B356" s="120"/>
      <c r="C356" s="100"/>
      <c r="D356" s="100"/>
      <c r="E356" s="106"/>
      <c r="F356" s="102"/>
    </row>
    <row r="357" spans="1:6" ht="15" customHeight="1">
      <c r="A357" s="120"/>
      <c r="B357" s="120"/>
      <c r="C357" s="100"/>
      <c r="D357" s="100"/>
      <c r="E357" s="106"/>
      <c r="F357" s="102"/>
    </row>
    <row r="358" spans="1:6" ht="29.25" customHeight="1">
      <c r="A358" s="243"/>
      <c r="B358" s="243"/>
      <c r="C358" s="243"/>
      <c r="D358" s="243"/>
      <c r="E358" s="243"/>
      <c r="F358" s="243"/>
    </row>
    <row r="359" spans="1:5" ht="15.75">
      <c r="A359" s="1"/>
      <c r="B359" s="121"/>
      <c r="C359" s="122"/>
      <c r="D359" s="123"/>
      <c r="E359" s="123"/>
    </row>
    <row r="360" spans="1:5" ht="15.75">
      <c r="A360" s="1"/>
      <c r="B360" s="121"/>
      <c r="C360" s="122"/>
      <c r="D360" s="123"/>
      <c r="E360" s="123"/>
    </row>
    <row r="361" spans="1:5" ht="15.75">
      <c r="A361" s="1"/>
      <c r="B361" s="121"/>
      <c r="C361" s="122"/>
      <c r="D361" s="123"/>
      <c r="E361" s="123"/>
    </row>
    <row r="362" spans="1:5" ht="15.75">
      <c r="A362" s="1"/>
      <c r="B362" s="121"/>
      <c r="C362" s="122"/>
      <c r="D362" s="123"/>
      <c r="E362" s="123"/>
    </row>
    <row r="363" spans="1:5" ht="15.75">
      <c r="A363" s="1"/>
      <c r="B363" s="121"/>
      <c r="C363" s="122"/>
      <c r="D363" s="123"/>
      <c r="E363" s="123"/>
    </row>
    <row r="364" spans="1:5" ht="15.75">
      <c r="A364" s="1"/>
      <c r="B364" s="121"/>
      <c r="C364" s="122"/>
      <c r="D364" s="123"/>
      <c r="E364" s="123"/>
    </row>
    <row r="365" spans="1:5" ht="15.75">
      <c r="A365" s="1"/>
      <c r="B365" s="121"/>
      <c r="C365" s="122"/>
      <c r="D365" s="123"/>
      <c r="E365" s="123"/>
    </row>
    <row r="366" spans="1:5" ht="15.75">
      <c r="A366" s="1"/>
      <c r="B366" s="121"/>
      <c r="C366" s="122"/>
      <c r="D366" s="123"/>
      <c r="E366" s="123"/>
    </row>
    <row r="367" spans="1:5" ht="15.75">
      <c r="A367" s="1"/>
      <c r="B367" s="121"/>
      <c r="C367" s="122"/>
      <c r="D367" s="123"/>
      <c r="E367" s="123"/>
    </row>
    <row r="368" spans="1:5" ht="15.75">
      <c r="A368" s="1"/>
      <c r="B368" s="121"/>
      <c r="C368" s="122"/>
      <c r="D368" s="123"/>
      <c r="E368" s="123"/>
    </row>
    <row r="369" spans="1:5" ht="15.75">
      <c r="A369" s="1"/>
      <c r="B369" s="121"/>
      <c r="C369" s="122"/>
      <c r="D369" s="123"/>
      <c r="E369" s="123"/>
    </row>
    <row r="370" spans="1:5" ht="15.75">
      <c r="A370" s="1"/>
      <c r="B370" s="121"/>
      <c r="C370" s="122"/>
      <c r="D370" s="123"/>
      <c r="E370" s="123"/>
    </row>
    <row r="371" spans="1:5" ht="15.75">
      <c r="A371" s="1"/>
      <c r="B371" s="121"/>
      <c r="C371" s="122"/>
      <c r="D371" s="123"/>
      <c r="E371" s="123"/>
    </row>
    <row r="372" spans="1:5" ht="15.75">
      <c r="A372" s="1"/>
      <c r="B372" s="121"/>
      <c r="C372" s="122"/>
      <c r="D372" s="123"/>
      <c r="E372" s="123"/>
    </row>
    <row r="373" spans="1:5" ht="15.75">
      <c r="A373" s="1"/>
      <c r="B373" s="121"/>
      <c r="C373" s="122"/>
      <c r="D373" s="123"/>
      <c r="E373" s="123"/>
    </row>
    <row r="374" spans="1:5" ht="15.75">
      <c r="A374" s="1"/>
      <c r="B374" s="121"/>
      <c r="C374" s="122"/>
      <c r="D374" s="123"/>
      <c r="E374" s="123"/>
    </row>
    <row r="375" spans="1:5" ht="15.75">
      <c r="A375" s="1"/>
      <c r="B375" s="121"/>
      <c r="C375" s="122"/>
      <c r="D375" s="123"/>
      <c r="E375" s="123"/>
    </row>
    <row r="376" spans="1:5" ht="15.75">
      <c r="A376" s="1"/>
      <c r="B376" s="121"/>
      <c r="C376" s="122"/>
      <c r="D376" s="123"/>
      <c r="E376" s="123"/>
    </row>
    <row r="377" spans="1:5" ht="15.75">
      <c r="A377" s="1"/>
      <c r="B377" s="121"/>
      <c r="C377" s="122"/>
      <c r="D377" s="123"/>
      <c r="E377" s="123"/>
    </row>
    <row r="378" spans="1:5" ht="15.75">
      <c r="A378" s="1"/>
      <c r="B378" s="121"/>
      <c r="C378" s="122"/>
      <c r="D378" s="123"/>
      <c r="E378" s="123"/>
    </row>
    <row r="379" spans="1:5" ht="15.75">
      <c r="A379" s="1"/>
      <c r="B379" s="121"/>
      <c r="C379" s="122"/>
      <c r="D379" s="123"/>
      <c r="E379" s="123"/>
    </row>
  </sheetData>
  <sheetProtection/>
  <mergeCells count="168">
    <mergeCell ref="A358:F358"/>
    <mergeCell ref="C166:D166"/>
    <mergeCell ref="C167:D167"/>
    <mergeCell ref="C168:D168"/>
    <mergeCell ref="C169:D169"/>
    <mergeCell ref="C170:D170"/>
    <mergeCell ref="C171:D171"/>
    <mergeCell ref="C186:D186"/>
    <mergeCell ref="C187:D187"/>
    <mergeCell ref="C172:D172"/>
    <mergeCell ref="C9:D9"/>
    <mergeCell ref="C103:D103"/>
    <mergeCell ref="C19:C22"/>
    <mergeCell ref="C42:D42"/>
    <mergeCell ref="C43:D43"/>
    <mergeCell ref="C65:D65"/>
    <mergeCell ref="C55:D55"/>
    <mergeCell ref="C71:D71"/>
    <mergeCell ref="C67:D67"/>
    <mergeCell ref="C66:D66"/>
    <mergeCell ref="F1:G1"/>
    <mergeCell ref="A2:C2"/>
    <mergeCell ref="A4:G4"/>
    <mergeCell ref="D2:E2"/>
    <mergeCell ref="B5:D5"/>
    <mergeCell ref="A6:D6"/>
    <mergeCell ref="C126:D126"/>
    <mergeCell ref="C46:D46"/>
    <mergeCell ref="C76:D76"/>
    <mergeCell ref="C7:D7"/>
    <mergeCell ref="C8:D8"/>
    <mergeCell ref="C10:D10"/>
    <mergeCell ref="C11:C16"/>
    <mergeCell ref="C47:D47"/>
    <mergeCell ref="C60:D60"/>
    <mergeCell ref="C18:D18"/>
    <mergeCell ref="C127:D127"/>
    <mergeCell ref="C131:D131"/>
    <mergeCell ref="C68:D68"/>
    <mergeCell ref="C61:D61"/>
    <mergeCell ref="C62:D62"/>
    <mergeCell ref="C63:D63"/>
    <mergeCell ref="C64:D64"/>
    <mergeCell ref="C105:D105"/>
    <mergeCell ref="C144:D144"/>
    <mergeCell ref="C135:D135"/>
    <mergeCell ref="C136:D136"/>
    <mergeCell ref="C143:D143"/>
    <mergeCell ref="B125:B127"/>
    <mergeCell ref="C140:D140"/>
    <mergeCell ref="C141:D141"/>
    <mergeCell ref="C142:D142"/>
    <mergeCell ref="C125:D125"/>
    <mergeCell ref="C145:D145"/>
    <mergeCell ref="C146:D146"/>
    <mergeCell ref="C147:D147"/>
    <mergeCell ref="C148:D148"/>
    <mergeCell ref="C149:D149"/>
    <mergeCell ref="C152:D152"/>
    <mergeCell ref="C153:D153"/>
    <mergeCell ref="C154:D154"/>
    <mergeCell ref="C150:D150"/>
    <mergeCell ref="C151:D151"/>
    <mergeCell ref="C155:D155"/>
    <mergeCell ref="C158:D158"/>
    <mergeCell ref="C159:D159"/>
    <mergeCell ref="C173:D173"/>
    <mergeCell ref="C160:D160"/>
    <mergeCell ref="C161:D161"/>
    <mergeCell ref="C156:D156"/>
    <mergeCell ref="C157:D157"/>
    <mergeCell ref="C162:D162"/>
    <mergeCell ref="C165:D165"/>
    <mergeCell ref="C163:D163"/>
    <mergeCell ref="C164:D164"/>
    <mergeCell ref="C175:D175"/>
    <mergeCell ref="C174:D174"/>
    <mergeCell ref="C182:D182"/>
    <mergeCell ref="C183:D183"/>
    <mergeCell ref="C181:D181"/>
    <mergeCell ref="C179:D179"/>
    <mergeCell ref="C180:D180"/>
    <mergeCell ref="C177:D177"/>
    <mergeCell ref="C200:D200"/>
    <mergeCell ref="C189:D189"/>
    <mergeCell ref="C191:D191"/>
    <mergeCell ref="C185:D185"/>
    <mergeCell ref="C188:D188"/>
    <mergeCell ref="C193:D193"/>
    <mergeCell ref="C197:D197"/>
    <mergeCell ref="C198:D198"/>
    <mergeCell ref="C178:D178"/>
    <mergeCell ref="C195:D195"/>
    <mergeCell ref="C194:D194"/>
    <mergeCell ref="C56:D56"/>
    <mergeCell ref="C57:C59"/>
    <mergeCell ref="C69:D69"/>
    <mergeCell ref="C70:D70"/>
    <mergeCell ref="C72:D72"/>
    <mergeCell ref="C192:D192"/>
    <mergeCell ref="C184:D184"/>
    <mergeCell ref="C176:D176"/>
    <mergeCell ref="C190:D190"/>
    <mergeCell ref="C207:D207"/>
    <mergeCell ref="C203:D203"/>
    <mergeCell ref="C204:D204"/>
    <mergeCell ref="C205:D205"/>
    <mergeCell ref="C206:D206"/>
    <mergeCell ref="C201:D201"/>
    <mergeCell ref="C202:D202"/>
    <mergeCell ref="C196:D196"/>
    <mergeCell ref="C199:D199"/>
    <mergeCell ref="C49:C50"/>
    <mergeCell ref="C51:C54"/>
    <mergeCell ref="C23:C24"/>
    <mergeCell ref="B73:B75"/>
    <mergeCell ref="C73:C75"/>
    <mergeCell ref="B7:B72"/>
    <mergeCell ref="C17:D17"/>
    <mergeCell ref="C25:C41"/>
    <mergeCell ref="C44:D44"/>
    <mergeCell ref="C48:D48"/>
    <mergeCell ref="B76:B104"/>
    <mergeCell ref="C77:D77"/>
    <mergeCell ref="C78:C84"/>
    <mergeCell ref="C85:C94"/>
    <mergeCell ref="C101:D101"/>
    <mergeCell ref="C104:D104"/>
    <mergeCell ref="C95:D95"/>
    <mergeCell ref="C96:C100"/>
    <mergeCell ref="C102:D102"/>
    <mergeCell ref="B105:B124"/>
    <mergeCell ref="C108:D108"/>
    <mergeCell ref="C109:C111"/>
    <mergeCell ref="C112:D112"/>
    <mergeCell ref="C113:C119"/>
    <mergeCell ref="C120:C124"/>
    <mergeCell ref="C106:D106"/>
    <mergeCell ref="C107:D107"/>
    <mergeCell ref="A128:A144"/>
    <mergeCell ref="B128:B137"/>
    <mergeCell ref="C128:D128"/>
    <mergeCell ref="C129:C130"/>
    <mergeCell ref="C132:D132"/>
    <mergeCell ref="C133:C134"/>
    <mergeCell ref="B138:B144"/>
    <mergeCell ref="C137:D137"/>
    <mergeCell ref="C138:D138"/>
    <mergeCell ref="C139:D139"/>
    <mergeCell ref="B197:B203"/>
    <mergeCell ref="A204:A205"/>
    <mergeCell ref="B204:B205"/>
    <mergeCell ref="A145:A158"/>
    <mergeCell ref="B145:B152"/>
    <mergeCell ref="B153:B158"/>
    <mergeCell ref="A159:B162"/>
    <mergeCell ref="A163:A178"/>
    <mergeCell ref="B163:B178"/>
    <mergeCell ref="A206:B208"/>
    <mergeCell ref="C208:D208"/>
    <mergeCell ref="A209:F209"/>
    <mergeCell ref="C45:D45"/>
    <mergeCell ref="A7:A75"/>
    <mergeCell ref="A76:A127"/>
    <mergeCell ref="A179:A184"/>
    <mergeCell ref="B179:B184"/>
    <mergeCell ref="A185:A203"/>
    <mergeCell ref="B185:B196"/>
  </mergeCells>
  <conditionalFormatting sqref="F210:F254">
    <cfRule type="cellIs" priority="4" dxfId="2" operator="equal" stopIfTrue="1">
      <formula>"х"</formula>
    </cfRule>
    <cfRule type="cellIs" priority="5" dxfId="0" operator="lessThan" stopIfTrue="1">
      <formula>0</formula>
    </cfRule>
    <cfRule type="cellIs" priority="6" dxfId="0" operator="equal" stopIfTrue="1">
      <formula>" "</formula>
    </cfRule>
  </conditionalFormatting>
  <conditionalFormatting sqref="F14:F16">
    <cfRule type="cellIs" priority="1" dxfId="2" operator="equal" stopIfTrue="1">
      <formula>"х"</formula>
    </cfRule>
    <cfRule type="cellIs" priority="2" dxfId="0" operator="lessThan" stopIfTrue="1">
      <formula>0</formula>
    </cfRule>
    <cfRule type="cellIs" priority="3" dxfId="0" operator="equal" stopIfTrue="1">
      <formula>" "</formula>
    </cfRule>
  </conditionalFormatting>
  <printOptions/>
  <pageMargins left="0.7874015748031497" right="0.1968503937007874" top="0.7874015748031497" bottom="0.1968503937007874" header="0" footer="0"/>
  <pageSetup horizontalDpi="600" verticalDpi="600" orientation="portrait" paperSize="9" scale="50" r:id="rId3"/>
  <rowBreaks count="3" manualBreakCount="3">
    <brk id="72" max="6" man="1"/>
    <brk id="127" max="6" man="1"/>
    <brk id="178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DM24"/>
  <sheetViews>
    <sheetView showGridLines="0" zoomScale="75" zoomScaleNormal="75" zoomScalePageLayoutView="0" workbookViewId="0" topLeftCell="A1">
      <selection activeCell="B20" sqref="B20:G20"/>
    </sheetView>
  </sheetViews>
  <sheetFormatPr defaultColWidth="9.140625" defaultRowHeight="12.75"/>
  <cols>
    <col min="1" max="1" width="32.421875" style="62" customWidth="1"/>
    <col min="2" max="2" width="25.421875" style="62" customWidth="1"/>
    <col min="3" max="3" width="4.7109375" style="62" customWidth="1"/>
    <col min="4" max="7" width="14.57421875" style="62" customWidth="1"/>
    <col min="8" max="16384" width="9.140625" style="62" customWidth="1"/>
  </cols>
  <sheetData>
    <row r="1" ht="11.25" customHeight="1"/>
    <row r="2" spans="1:7" s="65" customFormat="1" ht="16.5" customHeight="1">
      <c r="A2" s="157" t="s">
        <v>61</v>
      </c>
      <c r="B2" s="64"/>
      <c r="C2" s="322" t="str">
        <f>IF('Титул ф.01(s03)'!D21=0," ",'Титул ф.01(s03)'!D21)</f>
        <v>Ульяновский областной суд </v>
      </c>
      <c r="D2" s="323"/>
      <c r="E2" s="323"/>
      <c r="F2" s="323"/>
      <c r="G2" s="324"/>
    </row>
    <row r="3" spans="1:7" s="65" customFormat="1" ht="10.5" customHeight="1">
      <c r="A3" s="63"/>
      <c r="B3" s="64"/>
      <c r="C3" s="66"/>
      <c r="D3" s="66"/>
      <c r="E3" s="66"/>
      <c r="F3" s="67"/>
      <c r="G3" s="67"/>
    </row>
    <row r="4" spans="1:117" s="2" customFormat="1" ht="57" customHeight="1">
      <c r="A4" s="325" t="s">
        <v>46</v>
      </c>
      <c r="B4" s="325"/>
      <c r="C4" s="325"/>
      <c r="D4" s="325"/>
      <c r="E4" s="325"/>
      <c r="F4" s="325"/>
      <c r="G4" s="325"/>
      <c r="H4" s="6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</row>
    <row r="5" spans="1:117" s="2" customFormat="1" ht="54.75" customHeight="1">
      <c r="A5" s="326"/>
      <c r="B5" s="327" t="s">
        <v>63</v>
      </c>
      <c r="C5" s="329" t="s">
        <v>143</v>
      </c>
      <c r="D5" s="331" t="s">
        <v>47</v>
      </c>
      <c r="E5" s="332"/>
      <c r="F5" s="331" t="s">
        <v>48</v>
      </c>
      <c r="G5" s="333"/>
      <c r="H5" s="6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</row>
    <row r="6" spans="1:117" s="2" customFormat="1" ht="77.25" customHeight="1">
      <c r="A6" s="326"/>
      <c r="B6" s="328"/>
      <c r="C6" s="330"/>
      <c r="D6" s="69" t="s">
        <v>105</v>
      </c>
      <c r="E6" s="69" t="s">
        <v>49</v>
      </c>
      <c r="F6" s="69" t="s">
        <v>105</v>
      </c>
      <c r="G6" s="69" t="s">
        <v>49</v>
      </c>
      <c r="H6" s="6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</row>
    <row r="7" spans="1:117" s="74" customFormat="1" ht="11.25">
      <c r="A7" s="70" t="s">
        <v>106</v>
      </c>
      <c r="B7" s="70" t="s">
        <v>107</v>
      </c>
      <c r="C7" s="71"/>
      <c r="D7" s="71">
        <v>1</v>
      </c>
      <c r="E7" s="71">
        <v>2</v>
      </c>
      <c r="F7" s="71">
        <v>3</v>
      </c>
      <c r="G7" s="71">
        <v>4</v>
      </c>
      <c r="H7" s="72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</row>
    <row r="8" spans="1:117" s="2" customFormat="1" ht="33.75" customHeight="1">
      <c r="A8" s="75" t="s">
        <v>108</v>
      </c>
      <c r="B8" s="58" t="s">
        <v>417</v>
      </c>
      <c r="C8" s="71">
        <v>1</v>
      </c>
      <c r="D8" s="76">
        <v>3</v>
      </c>
      <c r="E8" s="76">
        <v>0</v>
      </c>
      <c r="F8" s="76">
        <v>0</v>
      </c>
      <c r="G8" s="76">
        <v>0</v>
      </c>
      <c r="H8" s="6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</row>
    <row r="9" spans="1:117" s="2" customFormat="1" ht="33.75" customHeight="1">
      <c r="A9" s="75" t="s">
        <v>109</v>
      </c>
      <c r="B9" s="58" t="s">
        <v>418</v>
      </c>
      <c r="C9" s="71">
        <v>2</v>
      </c>
      <c r="D9" s="76">
        <v>1</v>
      </c>
      <c r="E9" s="76">
        <v>0</v>
      </c>
      <c r="F9" s="76">
        <v>0</v>
      </c>
      <c r="G9" s="76">
        <v>0</v>
      </c>
      <c r="H9" s="6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</row>
    <row r="10" spans="1:117" s="2" customFormat="1" ht="33.75" customHeight="1">
      <c r="A10" s="75" t="s">
        <v>110</v>
      </c>
      <c r="B10" s="58" t="s">
        <v>419</v>
      </c>
      <c r="C10" s="71">
        <v>3</v>
      </c>
      <c r="D10" s="76">
        <v>0</v>
      </c>
      <c r="E10" s="76">
        <v>0</v>
      </c>
      <c r="F10" s="76">
        <v>0</v>
      </c>
      <c r="G10" s="76">
        <v>0</v>
      </c>
      <c r="H10" s="6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</row>
    <row r="11" spans="1:117" s="2" customFormat="1" ht="33.75" customHeight="1">
      <c r="A11" s="75" t="s">
        <v>50</v>
      </c>
      <c r="B11" s="58" t="s">
        <v>311</v>
      </c>
      <c r="C11" s="71">
        <v>4</v>
      </c>
      <c r="D11" s="76">
        <v>1</v>
      </c>
      <c r="E11" s="76">
        <v>0</v>
      </c>
      <c r="F11" s="76">
        <v>0</v>
      </c>
      <c r="G11" s="76">
        <v>0</v>
      </c>
      <c r="H11" s="6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</row>
    <row r="12" spans="1:117" s="2" customFormat="1" ht="33.75" customHeight="1">
      <c r="A12" s="75" t="s">
        <v>95</v>
      </c>
      <c r="B12" s="58" t="s">
        <v>420</v>
      </c>
      <c r="C12" s="71">
        <v>5</v>
      </c>
      <c r="D12" s="76">
        <v>0</v>
      </c>
      <c r="E12" s="76">
        <v>0</v>
      </c>
      <c r="F12" s="76">
        <v>0</v>
      </c>
      <c r="G12" s="76">
        <v>0</v>
      </c>
      <c r="H12" s="6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</row>
    <row r="13" spans="1:117" s="2" customFormat="1" ht="33.75" customHeight="1">
      <c r="A13" s="75" t="s">
        <v>51</v>
      </c>
      <c r="B13" s="58" t="s">
        <v>421</v>
      </c>
      <c r="C13" s="71">
        <v>6</v>
      </c>
      <c r="D13" s="76">
        <v>0</v>
      </c>
      <c r="E13" s="76">
        <v>0</v>
      </c>
      <c r="F13" s="76">
        <v>0</v>
      </c>
      <c r="G13" s="76">
        <v>0</v>
      </c>
      <c r="H13" s="6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1:117" s="2" customFormat="1" ht="33.75" customHeight="1">
      <c r="A14" s="75" t="s">
        <v>44</v>
      </c>
      <c r="B14" s="58" t="s">
        <v>422</v>
      </c>
      <c r="C14" s="71">
        <v>7</v>
      </c>
      <c r="D14" s="76">
        <v>2</v>
      </c>
      <c r="E14" s="76">
        <v>0</v>
      </c>
      <c r="F14" s="76">
        <v>0</v>
      </c>
      <c r="G14" s="76">
        <v>0</v>
      </c>
      <c r="H14" s="6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</row>
    <row r="15" spans="8:117" s="2" customFormat="1" ht="73.5" customHeight="1">
      <c r="H15" s="6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</row>
    <row r="16" spans="1:7" ht="24" customHeight="1">
      <c r="A16" s="126" t="s">
        <v>42</v>
      </c>
      <c r="B16" s="316"/>
      <c r="C16" s="316"/>
      <c r="D16" s="316"/>
      <c r="E16" s="316"/>
      <c r="F16" s="316"/>
      <c r="G16" s="317"/>
    </row>
    <row r="17" spans="1:7" ht="21" customHeight="1">
      <c r="A17" s="127"/>
      <c r="B17" s="314" t="s">
        <v>783</v>
      </c>
      <c r="C17" s="314"/>
      <c r="D17" s="314"/>
      <c r="E17" s="314"/>
      <c r="F17" s="314"/>
      <c r="G17" s="315"/>
    </row>
    <row r="18" spans="1:7" ht="15" customHeight="1">
      <c r="A18" s="309" t="s">
        <v>115</v>
      </c>
      <c r="B18" s="310" t="s">
        <v>52</v>
      </c>
      <c r="C18" s="310"/>
      <c r="D18" s="310"/>
      <c r="E18" s="310"/>
      <c r="F18" s="310"/>
      <c r="G18" s="311"/>
    </row>
    <row r="19" spans="1:7" ht="18" customHeight="1">
      <c r="A19" s="309"/>
      <c r="B19" s="312"/>
      <c r="C19" s="312"/>
      <c r="D19" s="312"/>
      <c r="E19" s="312"/>
      <c r="F19" s="312"/>
      <c r="G19" s="313"/>
    </row>
    <row r="20" spans="1:7" ht="15.75">
      <c r="A20" s="309"/>
      <c r="B20" s="314" t="s">
        <v>784</v>
      </c>
      <c r="C20" s="314"/>
      <c r="D20" s="314"/>
      <c r="E20" s="314"/>
      <c r="F20" s="314"/>
      <c r="G20" s="315"/>
    </row>
    <row r="21" spans="1:7" ht="15" customHeight="1">
      <c r="A21" s="128"/>
      <c r="B21" s="318" t="s">
        <v>52</v>
      </c>
      <c r="C21" s="318"/>
      <c r="D21" s="318"/>
      <c r="E21" s="318"/>
      <c r="F21" s="318"/>
      <c r="G21" s="319"/>
    </row>
    <row r="22" spans="1:7" ht="15" customHeight="1">
      <c r="A22" s="129" t="s">
        <v>111</v>
      </c>
      <c r="B22" s="125" t="s">
        <v>785</v>
      </c>
      <c r="C22" s="79"/>
      <c r="D22" s="79"/>
      <c r="E22" s="130"/>
      <c r="F22" s="320" t="s">
        <v>786</v>
      </c>
      <c r="G22" s="321"/>
    </row>
    <row r="23" spans="1:7" ht="15" customHeight="1">
      <c r="A23" s="131"/>
      <c r="B23" s="132" t="s">
        <v>43</v>
      </c>
      <c r="C23" s="133"/>
      <c r="D23" s="133"/>
      <c r="E23" s="134"/>
      <c r="F23" s="307" t="s">
        <v>112</v>
      </c>
      <c r="G23" s="308"/>
    </row>
    <row r="24" spans="1:7" ht="15">
      <c r="A24" s="65"/>
      <c r="B24" s="65"/>
      <c r="E24" s="65"/>
      <c r="F24" s="65"/>
      <c r="G24" s="65"/>
    </row>
  </sheetData>
  <sheetProtection/>
  <mergeCells count="16">
    <mergeCell ref="C2:G2"/>
    <mergeCell ref="A4:G4"/>
    <mergeCell ref="A5:A6"/>
    <mergeCell ref="B5:B6"/>
    <mergeCell ref="C5:C6"/>
    <mergeCell ref="D5:E5"/>
    <mergeCell ref="F5:G5"/>
    <mergeCell ref="B16:G16"/>
    <mergeCell ref="B17:G17"/>
    <mergeCell ref="B21:G21"/>
    <mergeCell ref="F22:G22"/>
    <mergeCell ref="F23:G23"/>
    <mergeCell ref="A18:A20"/>
    <mergeCell ref="B18:G18"/>
    <mergeCell ref="B19:G19"/>
    <mergeCell ref="B20:G20"/>
  </mergeCells>
  <conditionalFormatting sqref="E6:E7 E15:E19">
    <cfRule type="cellIs" priority="1" dxfId="2" operator="equal" stopIfTrue="1">
      <formula>"х"</formula>
    </cfRule>
    <cfRule type="cellIs" priority="2" dxfId="0" operator="lessThan" stopIfTrue="1">
      <formula>0</formula>
    </cfRule>
    <cfRule type="cellIs" priority="3" dxfId="0" operator="equal" stopIfTrue="1">
      <formula>" "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8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12.7109375" style="5" customWidth="1"/>
    <col min="2" max="2" width="14.7109375" style="182" customWidth="1"/>
    <col min="3" max="3" width="52.8515625" style="144" customWidth="1"/>
    <col min="4" max="4" width="71.140625" style="144" customWidth="1"/>
    <col min="5" max="5" width="14.140625" style="9" customWidth="1"/>
    <col min="6" max="16384" width="9.140625" style="5" customWidth="1"/>
  </cols>
  <sheetData>
    <row r="1" spans="1:5" s="9" customFormat="1" ht="24.75" customHeight="1" thickBot="1">
      <c r="A1" s="179" t="s">
        <v>200</v>
      </c>
      <c r="B1" s="183" t="s">
        <v>201</v>
      </c>
      <c r="C1" s="180" t="s">
        <v>202</v>
      </c>
      <c r="D1" s="180" t="s">
        <v>203</v>
      </c>
      <c r="E1" s="178" t="s">
        <v>532</v>
      </c>
    </row>
    <row r="2" spans="1:5" ht="25.5">
      <c r="A2" s="176">
        <f>IF((SUM('Раздел 1'!G139:G139)&lt;=SUM('Раздел 1'!G138:G138)),"","Неверно!")</f>
      </c>
      <c r="B2" s="181" t="s">
        <v>712</v>
      </c>
      <c r="C2" s="177" t="s">
        <v>713</v>
      </c>
      <c r="D2" s="177" t="s">
        <v>714</v>
      </c>
      <c r="E2" s="184" t="str">
        <f>CONCATENATE(SUM('Раздел 1'!G139:G139),"&lt;=",SUM('Раздел 1'!G138:G138))</f>
        <v>0&lt;=0</v>
      </c>
    </row>
    <row r="3" spans="1:5" ht="25.5">
      <c r="A3" s="176">
        <f>IF((SUM('Раздел 1'!G18:G18)&lt;=SUM('Раздел 1'!G17:G17)),"","Неверно!")</f>
      </c>
      <c r="B3" s="181" t="s">
        <v>533</v>
      </c>
      <c r="C3" s="177" t="s">
        <v>534</v>
      </c>
      <c r="D3" s="177" t="s">
        <v>535</v>
      </c>
      <c r="E3" s="184" t="str">
        <f>CONCATENATE(SUM('Раздел 1'!G18:G18),"&lt;=",SUM('Раздел 1'!G17:G17))</f>
        <v>0&lt;=0</v>
      </c>
    </row>
    <row r="4" spans="1:5" ht="25.5">
      <c r="A4" s="176">
        <f>IF((SUM('Раздел 1'!G79:G79)&lt;=SUM('Раздел 1'!G77:G77)),"","Неверно!")</f>
      </c>
      <c r="B4" s="181" t="s">
        <v>536</v>
      </c>
      <c r="C4" s="177" t="s">
        <v>537</v>
      </c>
      <c r="D4" s="177" t="s">
        <v>538</v>
      </c>
      <c r="E4" s="184" t="str">
        <f>CONCATENATE(SUM('Раздел 1'!G79:G79),"&lt;=",SUM('Раздел 1'!G77:G77))</f>
        <v>0&lt;=8</v>
      </c>
    </row>
    <row r="5" spans="1:5" ht="12.75">
      <c r="A5" s="176">
        <f>IF((SUM('Раздел 1'!G57:G57)=0),"","Неверно!")</f>
      </c>
      <c r="B5" s="181" t="s">
        <v>539</v>
      </c>
      <c r="C5" s="177" t="s">
        <v>540</v>
      </c>
      <c r="D5" s="177" t="s">
        <v>541</v>
      </c>
      <c r="E5" s="184" t="str">
        <f>CONCATENATE(SUM('Раздел 1'!G57:G57),"=",0)</f>
        <v>0=0</v>
      </c>
    </row>
    <row r="6" spans="1:5" ht="12.75">
      <c r="A6" s="176">
        <f>IF((SUM('Раздел 1'!G9:G9)&gt;=SUM('Раздел 1'!G7:G7)),"","Неверно!")</f>
      </c>
      <c r="B6" s="181" t="s">
        <v>542</v>
      </c>
      <c r="C6" s="177" t="s">
        <v>543</v>
      </c>
      <c r="D6" s="177" t="s">
        <v>544</v>
      </c>
      <c r="E6" s="184" t="str">
        <f>CONCATENATE(SUM('Раздел 1'!G9:G9),"&gt;=",SUM('Раздел 1'!G7:G7))</f>
        <v>0&gt;=0</v>
      </c>
    </row>
    <row r="7" spans="1:5" ht="25.5">
      <c r="A7" s="176">
        <f>IF((SUM('Раздел 1'!G18:G18)&gt;=SUM('Раздел 1'!G25:G41)),"","Неверно!")</f>
      </c>
      <c r="B7" s="181" t="s">
        <v>545</v>
      </c>
      <c r="C7" s="185" t="s">
        <v>752</v>
      </c>
      <c r="D7" s="185" t="s">
        <v>753</v>
      </c>
      <c r="E7" s="184" t="str">
        <f>CONCATENATE(SUM('Раздел 1'!G18:G18),"&gt;=",SUM('Раздел 1'!G25:G41))</f>
        <v>0&gt;=0</v>
      </c>
    </row>
    <row r="8" spans="1:5" ht="25.5">
      <c r="A8" s="176">
        <f>IF((SUM('Раздел 1'!G77:G77)&gt;=SUM('Раздел 1'!G80:G84)),"","Неверно!")</f>
      </c>
      <c r="B8" s="181" t="s">
        <v>749</v>
      </c>
      <c r="C8" s="185" t="s">
        <v>750</v>
      </c>
      <c r="D8" s="185" t="s">
        <v>751</v>
      </c>
      <c r="E8" s="184" t="str">
        <f>CONCATENATE(SUM('Раздел 1'!G77:G77),"&gt;=",SUM('Раздел 1'!G80:G84))</f>
        <v>8&gt;=6</v>
      </c>
    </row>
    <row r="9" spans="1:5" ht="12.75">
      <c r="A9" s="176">
        <f>IF((SUM('Раздел 1'!G12:G12)&lt;=SUM('Раздел 1'!G10:G10)),"","Неверно!")</f>
      </c>
      <c r="B9" s="181" t="s">
        <v>546</v>
      </c>
      <c r="C9" s="177" t="s">
        <v>547</v>
      </c>
      <c r="D9" s="177" t="s">
        <v>548</v>
      </c>
      <c r="E9" s="184" t="str">
        <f>CONCATENATE(SUM('Раздел 1'!G12:G12),"&lt;=",SUM('Раздел 1'!G10:G10))</f>
        <v>0&lt;=0</v>
      </c>
    </row>
    <row r="10" spans="1:5" ht="12.75">
      <c r="A10" s="176">
        <f>IF((SUM('Раздел 1'!G8:G8)&lt;=SUM('Раздел 1'!G7:G7)),"","Неверно!")</f>
      </c>
      <c r="B10" s="181" t="s">
        <v>549</v>
      </c>
      <c r="C10" s="177" t="s">
        <v>550</v>
      </c>
      <c r="D10" s="177" t="s">
        <v>551</v>
      </c>
      <c r="E10" s="184" t="str">
        <f>CONCATENATE(SUM('Раздел 1'!G8:G8),"&lt;=",SUM('Раздел 1'!G7:G7))</f>
        <v>0&lt;=0</v>
      </c>
    </row>
    <row r="11" spans="1:5" ht="12.75">
      <c r="A11" s="176">
        <f>IF((SUM('Раздел 1'!G23:G23)&lt;=SUM('Раздел 1'!G18:G18)),"","Неверно!")</f>
      </c>
      <c r="B11" s="181" t="s">
        <v>552</v>
      </c>
      <c r="C11" s="177" t="s">
        <v>553</v>
      </c>
      <c r="D11" s="177" t="s">
        <v>554</v>
      </c>
      <c r="E11" s="184" t="str">
        <f>CONCATENATE(SUM('Раздел 1'!G23:G23),"&lt;=",SUM('Раздел 1'!G18:G18))</f>
        <v>0&lt;=0</v>
      </c>
    </row>
    <row r="12" spans="1:5" ht="12.75">
      <c r="A12" s="176">
        <f>IF((SUM('Раздел 1'!G162:G162)&lt;=SUM('Раздел 1'!G161:G161)),"","Неверно!")</f>
      </c>
      <c r="B12" s="181" t="s">
        <v>555</v>
      </c>
      <c r="C12" s="177" t="s">
        <v>556</v>
      </c>
      <c r="D12" s="177" t="s">
        <v>557</v>
      </c>
      <c r="E12" s="184" t="str">
        <f>CONCATENATE(SUM('Раздел 1'!G162:G162),"&lt;=",SUM('Раздел 1'!G161:G161))</f>
        <v>13&lt;=13</v>
      </c>
    </row>
    <row r="13" spans="1:5" ht="12.75">
      <c r="A13" s="176">
        <f>IF((SUM('Раздел 1'!G171:G174)=0),"","Неверно!")</f>
      </c>
      <c r="B13" s="181" t="s">
        <v>558</v>
      </c>
      <c r="C13" s="177" t="s">
        <v>747</v>
      </c>
      <c r="D13" s="177" t="s">
        <v>748</v>
      </c>
      <c r="E13" s="184" t="str">
        <f>CONCATENATE(SUM('Раздел 1'!G171:G175),"=",0)</f>
        <v>0=0</v>
      </c>
    </row>
    <row r="14" spans="1:5" ht="25.5">
      <c r="A14" s="176">
        <f>IF((SUM('Раздел 2'!G8:G8)&lt;=SUM('Раздел 2'!F8:F8)),"","Неверно!")</f>
      </c>
      <c r="B14" s="181" t="s">
        <v>559</v>
      </c>
      <c r="C14" s="177" t="s">
        <v>560</v>
      </c>
      <c r="D14" s="177" t="s">
        <v>561</v>
      </c>
      <c r="E14" s="184" t="str">
        <f>CONCATENATE(SUM('Раздел 2'!G8:G8),"&lt;=",SUM('Раздел 2'!F8:F8))</f>
        <v>0&lt;=0</v>
      </c>
    </row>
    <row r="15" spans="1:5" ht="25.5">
      <c r="A15" s="176">
        <f>IF((SUM('Раздел 2'!G9:G9)&lt;=SUM('Раздел 2'!F9:F9)),"","Неверно!")</f>
      </c>
      <c r="B15" s="181" t="s">
        <v>559</v>
      </c>
      <c r="C15" s="177" t="s">
        <v>562</v>
      </c>
      <c r="D15" s="177" t="s">
        <v>561</v>
      </c>
      <c r="E15" s="184" t="str">
        <f>CONCATENATE(SUM('Раздел 2'!G9:G9),"&lt;=",SUM('Раздел 2'!F9:F9))</f>
        <v>0&lt;=0</v>
      </c>
    </row>
    <row r="16" spans="1:5" ht="25.5">
      <c r="A16" s="176">
        <f>IF((SUM('Раздел 2'!G10:G10)&lt;=SUM('Раздел 2'!F10:F10)),"","Неверно!")</f>
      </c>
      <c r="B16" s="181" t="s">
        <v>559</v>
      </c>
      <c r="C16" s="177" t="s">
        <v>563</v>
      </c>
      <c r="D16" s="177" t="s">
        <v>561</v>
      </c>
      <c r="E16" s="184" t="str">
        <f>CONCATENATE(SUM('Раздел 2'!G10:G10),"&lt;=",SUM('Раздел 2'!F10:F10))</f>
        <v>0&lt;=0</v>
      </c>
    </row>
    <row r="17" spans="1:5" ht="25.5">
      <c r="A17" s="176">
        <f>IF((SUM('Раздел 2'!G11:G11)&lt;=SUM('Раздел 2'!F11:F11)),"","Неверно!")</f>
      </c>
      <c r="B17" s="181" t="s">
        <v>559</v>
      </c>
      <c r="C17" s="177" t="s">
        <v>564</v>
      </c>
      <c r="D17" s="177" t="s">
        <v>561</v>
      </c>
      <c r="E17" s="184" t="str">
        <f>CONCATENATE(SUM('Раздел 2'!G11:G11),"&lt;=",SUM('Раздел 2'!F11:F11))</f>
        <v>0&lt;=0</v>
      </c>
    </row>
    <row r="18" spans="1:5" ht="25.5">
      <c r="A18" s="176">
        <f>IF((SUM('Раздел 2'!G12:G12)&lt;=SUM('Раздел 2'!F12:F12)),"","Неверно!")</f>
      </c>
      <c r="B18" s="181" t="s">
        <v>559</v>
      </c>
      <c r="C18" s="177" t="s">
        <v>565</v>
      </c>
      <c r="D18" s="177" t="s">
        <v>561</v>
      </c>
      <c r="E18" s="184" t="str">
        <f>CONCATENATE(SUM('Раздел 2'!G12:G12),"&lt;=",SUM('Раздел 2'!F12:F12))</f>
        <v>0&lt;=0</v>
      </c>
    </row>
    <row r="19" spans="1:5" ht="25.5">
      <c r="A19" s="176">
        <f>IF((SUM('Раздел 2'!G13:G13)&lt;=SUM('Раздел 2'!F13:F13)),"","Неверно!")</f>
      </c>
      <c r="B19" s="181" t="s">
        <v>559</v>
      </c>
      <c r="C19" s="177" t="s">
        <v>566</v>
      </c>
      <c r="D19" s="177" t="s">
        <v>561</v>
      </c>
      <c r="E19" s="184" t="str">
        <f>CONCATENATE(SUM('Раздел 2'!G13:G13),"&lt;=",SUM('Раздел 2'!F13:F13))</f>
        <v>0&lt;=0</v>
      </c>
    </row>
    <row r="20" spans="1:5" ht="25.5">
      <c r="A20" s="176">
        <f>IF((SUM('Раздел 2'!G14:G14)&lt;=SUM('Раздел 2'!F14:F14)),"","Неверно!")</f>
      </c>
      <c r="B20" s="181" t="s">
        <v>559</v>
      </c>
      <c r="C20" s="177" t="s">
        <v>567</v>
      </c>
      <c r="D20" s="177" t="s">
        <v>561</v>
      </c>
      <c r="E20" s="184" t="str">
        <f>CONCATENATE(SUM('Раздел 2'!G14:G14),"&lt;=",SUM('Раздел 2'!F14:F14))</f>
        <v>0&lt;=0</v>
      </c>
    </row>
    <row r="21" spans="1:5" ht="12.75">
      <c r="A21" s="176">
        <f>IF((SUM('Раздел 1'!G43:G43)&lt;=SUM('Раздел 1'!G42:G42)),"","Неверно!")</f>
      </c>
      <c r="B21" s="181" t="s">
        <v>568</v>
      </c>
      <c r="C21" s="177" t="s">
        <v>569</v>
      </c>
      <c r="D21" s="177" t="s">
        <v>570</v>
      </c>
      <c r="E21" s="184" t="str">
        <f>CONCATENATE(SUM('Раздел 1'!G43:G43),"&lt;=",SUM('Раздел 1'!G42:G42))</f>
        <v>0&lt;=0</v>
      </c>
    </row>
    <row r="22" spans="1:5" ht="25.5">
      <c r="A22" s="176">
        <f>IF((SUM('Раздел 1'!G17:G17)&gt;=SUM('Раздел 1'!G44:G44)),"","Неверно!")</f>
      </c>
      <c r="B22" s="181" t="s">
        <v>571</v>
      </c>
      <c r="C22" s="177" t="s">
        <v>572</v>
      </c>
      <c r="D22" s="177" t="s">
        <v>573</v>
      </c>
      <c r="E22" s="184" t="str">
        <f>CONCATENATE(SUM('Раздел 1'!G17:G17),"&gt;=",SUM('Раздел 1'!G44:G44))</f>
        <v>0&gt;=0</v>
      </c>
    </row>
    <row r="23" spans="1:5" ht="25.5">
      <c r="A23" s="176">
        <f>IF((SUM('Раздел 1'!G69:G69)&lt;=SUM('Раздел 1'!G68:G68)),"","Неверно!")</f>
      </c>
      <c r="B23" s="181" t="s">
        <v>574</v>
      </c>
      <c r="C23" s="177" t="s">
        <v>575</v>
      </c>
      <c r="D23" s="177" t="s">
        <v>576</v>
      </c>
      <c r="E23" s="184" t="str">
        <f>CONCATENATE(SUM('Раздел 1'!G69:G69),"&lt;=",SUM('Раздел 1'!G68:G68))</f>
        <v>0&lt;=0</v>
      </c>
    </row>
    <row r="24" spans="1:5" ht="25.5">
      <c r="A24" s="176">
        <f>IF((SUM('Раздел 1'!G129:G130)&lt;=SUM('Раздел 1'!G128:G128)),"","Неверно!")</f>
      </c>
      <c r="B24" s="181" t="s">
        <v>577</v>
      </c>
      <c r="C24" s="177" t="s">
        <v>578</v>
      </c>
      <c r="D24" s="177" t="s">
        <v>579</v>
      </c>
      <c r="E24" s="184" t="str">
        <f>CONCATENATE(SUM('Раздел 1'!G129:G130),"&lt;=",SUM('Раздел 1'!G128:G128))</f>
        <v>0&lt;=0</v>
      </c>
    </row>
    <row r="25" spans="1:5" ht="25.5">
      <c r="A25" s="176">
        <f>IF((SUM('Раздел 1'!G78:G78)&lt;=SUM('Раздел 1'!G77:G77)),"","Неверно!")</f>
      </c>
      <c r="B25" s="181" t="s">
        <v>580</v>
      </c>
      <c r="C25" s="177" t="s">
        <v>581</v>
      </c>
      <c r="D25" s="177" t="s">
        <v>582</v>
      </c>
      <c r="E25" s="184" t="str">
        <f>CONCATENATE(SUM('Раздел 1'!G78:G78),"&lt;=",SUM('Раздел 1'!G77:G77))</f>
        <v>8&lt;=8</v>
      </c>
    </row>
    <row r="26" spans="1:5" ht="12.75">
      <c r="A26" s="176">
        <f>IF((SUM('Раздел 2'!D10:D10)&lt;=SUM('Раздел 2'!D9:D9)),"","Неверно!")</f>
      </c>
      <c r="B26" s="181" t="s">
        <v>583</v>
      </c>
      <c r="C26" s="177" t="s">
        <v>584</v>
      </c>
      <c r="D26" s="177" t="s">
        <v>585</v>
      </c>
      <c r="E26" s="184" t="str">
        <f>CONCATENATE(SUM('Раздел 2'!D10:D10),"&lt;=",SUM('Раздел 2'!D9:D9))</f>
        <v>0&lt;=1</v>
      </c>
    </row>
    <row r="27" spans="1:5" ht="12.75">
      <c r="A27" s="176">
        <f>IF((SUM('Раздел 2'!E10:E10)&lt;=SUM('Раздел 2'!E9:E9)),"","Неверно!")</f>
      </c>
      <c r="B27" s="181" t="s">
        <v>583</v>
      </c>
      <c r="C27" s="177" t="s">
        <v>586</v>
      </c>
      <c r="D27" s="177" t="s">
        <v>585</v>
      </c>
      <c r="E27" s="184" t="str">
        <f>CONCATENATE(SUM('Раздел 2'!E10:E10),"&lt;=",SUM('Раздел 2'!E9:E9))</f>
        <v>0&lt;=0</v>
      </c>
    </row>
    <row r="28" spans="1:5" ht="12.75">
      <c r="A28" s="176">
        <f>IF((SUM('Раздел 2'!F10:F10)&lt;=SUM('Раздел 2'!F9:F9)),"","Неверно!")</f>
      </c>
      <c r="B28" s="181" t="s">
        <v>583</v>
      </c>
      <c r="C28" s="177" t="s">
        <v>587</v>
      </c>
      <c r="D28" s="177" t="s">
        <v>585</v>
      </c>
      <c r="E28" s="184" t="str">
        <f>CONCATENATE(SUM('Раздел 2'!F10:F10),"&lt;=",SUM('Раздел 2'!F9:F9))</f>
        <v>0&lt;=0</v>
      </c>
    </row>
    <row r="29" spans="1:5" ht="12.75">
      <c r="A29" s="176">
        <f>IF((SUM('Раздел 2'!G10:G10)&lt;=SUM('Раздел 2'!G9:G9)),"","Неверно!")</f>
      </c>
      <c r="B29" s="181" t="s">
        <v>583</v>
      </c>
      <c r="C29" s="177" t="s">
        <v>588</v>
      </c>
      <c r="D29" s="177" t="s">
        <v>585</v>
      </c>
      <c r="E29" s="184" t="str">
        <f>CONCATENATE(SUM('Раздел 2'!G10:G10),"&lt;=",SUM('Раздел 2'!G9:G9))</f>
        <v>0&lt;=0</v>
      </c>
    </row>
    <row r="30" spans="1:5" ht="25.5">
      <c r="A30" s="176">
        <f>IF((SUM('Раздел 1'!G45:G45)&lt;=SUM('Раздел 1'!G44:G44)),"","Неверно!")</f>
      </c>
      <c r="B30" s="181" t="s">
        <v>589</v>
      </c>
      <c r="C30" s="177" t="s">
        <v>590</v>
      </c>
      <c r="D30" s="177" t="s">
        <v>591</v>
      </c>
      <c r="E30" s="184" t="str">
        <f>CONCATENATE(SUM('Раздел 1'!G45:G45),"&lt;=",SUM('Раздел 1'!G44:G44))</f>
        <v>0&lt;=0</v>
      </c>
    </row>
    <row r="31" spans="1:5" ht="25.5">
      <c r="A31" s="176">
        <f>IF((SUM('Раздел 1'!G133:G134)&lt;=SUM('Раздел 1'!G132:G132)),"","Неверно!")</f>
      </c>
      <c r="B31" s="181" t="s">
        <v>592</v>
      </c>
      <c r="C31" s="177" t="s">
        <v>593</v>
      </c>
      <c r="D31" s="177" t="s">
        <v>594</v>
      </c>
      <c r="E31" s="184" t="str">
        <f>CONCATENATE(SUM('Раздел 1'!G133:G134),"&lt;=",SUM('Раздел 1'!G132:G132))</f>
        <v>0&lt;=1</v>
      </c>
    </row>
    <row r="32" spans="1:5" ht="25.5">
      <c r="A32" s="176">
        <f>IF((SUM('Раздел 1'!G66:G66)&lt;=SUM('Раздел 1'!G65:G65)),"","Неверно!")</f>
      </c>
      <c r="B32" s="181" t="s">
        <v>595</v>
      </c>
      <c r="C32" s="177" t="s">
        <v>596</v>
      </c>
      <c r="D32" s="177" t="s">
        <v>597</v>
      </c>
      <c r="E32" s="184" t="str">
        <f>CONCATENATE(SUM('Раздел 1'!G66:G66),"&lt;=",SUM('Раздел 1'!G65:G65))</f>
        <v>0&lt;=0</v>
      </c>
    </row>
    <row r="33" spans="1:5" ht="25.5">
      <c r="A33" s="176">
        <f>IF((SUM('Раздел 2'!E8:E8)&lt;=SUM('Раздел 2'!D8:D8)),"","Неверно!")</f>
      </c>
      <c r="B33" s="181" t="s">
        <v>598</v>
      </c>
      <c r="C33" s="177" t="s">
        <v>599</v>
      </c>
      <c r="D33" s="177" t="s">
        <v>600</v>
      </c>
      <c r="E33" s="184" t="str">
        <f>CONCATENATE(SUM('Раздел 2'!E8:E8),"&lt;=",SUM('Раздел 2'!D8:D8))</f>
        <v>0&lt;=3</v>
      </c>
    </row>
    <row r="34" spans="1:5" ht="25.5">
      <c r="A34" s="176">
        <f>IF((SUM('Раздел 2'!E9:E9)&lt;=SUM('Раздел 2'!D9:D9)),"","Неверно!")</f>
      </c>
      <c r="B34" s="181" t="s">
        <v>598</v>
      </c>
      <c r="C34" s="177" t="s">
        <v>601</v>
      </c>
      <c r="D34" s="177" t="s">
        <v>600</v>
      </c>
      <c r="E34" s="184" t="str">
        <f>CONCATENATE(SUM('Раздел 2'!E9:E9),"&lt;=",SUM('Раздел 2'!D9:D9))</f>
        <v>0&lt;=1</v>
      </c>
    </row>
    <row r="35" spans="1:5" ht="25.5">
      <c r="A35" s="176">
        <f>IF((SUM('Раздел 2'!E10:E10)&lt;=SUM('Раздел 2'!D10:D10)),"","Неверно!")</f>
      </c>
      <c r="B35" s="181" t="s">
        <v>598</v>
      </c>
      <c r="C35" s="177" t="s">
        <v>602</v>
      </c>
      <c r="D35" s="177" t="s">
        <v>600</v>
      </c>
      <c r="E35" s="184" t="str">
        <f>CONCATENATE(SUM('Раздел 2'!E10:E10),"&lt;=",SUM('Раздел 2'!D10:D10))</f>
        <v>0&lt;=0</v>
      </c>
    </row>
    <row r="36" spans="1:5" ht="25.5">
      <c r="A36" s="176">
        <f>IF((SUM('Раздел 2'!E11:E11)&lt;=SUM('Раздел 2'!D11:D11)),"","Неверно!")</f>
      </c>
      <c r="B36" s="181" t="s">
        <v>598</v>
      </c>
      <c r="C36" s="177" t="s">
        <v>603</v>
      </c>
      <c r="D36" s="177" t="s">
        <v>600</v>
      </c>
      <c r="E36" s="184" t="str">
        <f>CONCATENATE(SUM('Раздел 2'!E11:E11),"&lt;=",SUM('Раздел 2'!D11:D11))</f>
        <v>0&lt;=1</v>
      </c>
    </row>
    <row r="37" spans="1:5" ht="25.5">
      <c r="A37" s="176">
        <f>IF((SUM('Раздел 2'!E12:E12)&lt;=SUM('Раздел 2'!D12:D12)),"","Неверно!")</f>
      </c>
      <c r="B37" s="181" t="s">
        <v>598</v>
      </c>
      <c r="C37" s="177" t="s">
        <v>604</v>
      </c>
      <c r="D37" s="177" t="s">
        <v>600</v>
      </c>
      <c r="E37" s="184" t="str">
        <f>CONCATENATE(SUM('Раздел 2'!E12:E12),"&lt;=",SUM('Раздел 2'!D12:D12))</f>
        <v>0&lt;=0</v>
      </c>
    </row>
    <row r="38" spans="1:5" ht="25.5">
      <c r="A38" s="176">
        <f>IF((SUM('Раздел 2'!E13:E13)&lt;=SUM('Раздел 2'!D13:D13)),"","Неверно!")</f>
      </c>
      <c r="B38" s="181" t="s">
        <v>598</v>
      </c>
      <c r="C38" s="177" t="s">
        <v>605</v>
      </c>
      <c r="D38" s="177" t="s">
        <v>600</v>
      </c>
      <c r="E38" s="184" t="str">
        <f>CONCATENATE(SUM('Раздел 2'!E13:E13),"&lt;=",SUM('Раздел 2'!D13:D13))</f>
        <v>0&lt;=0</v>
      </c>
    </row>
    <row r="39" spans="1:5" ht="25.5">
      <c r="A39" s="176">
        <f>IF((SUM('Раздел 2'!E14:E14)&lt;=SUM('Раздел 2'!D14:D14)),"","Неверно!")</f>
      </c>
      <c r="B39" s="181" t="s">
        <v>598</v>
      </c>
      <c r="C39" s="177" t="s">
        <v>606</v>
      </c>
      <c r="D39" s="177" t="s">
        <v>600</v>
      </c>
      <c r="E39" s="184" t="str">
        <f>CONCATENATE(SUM('Раздел 2'!E14:E14),"&lt;=",SUM('Раздел 2'!D14:D14))</f>
        <v>0&lt;=2</v>
      </c>
    </row>
    <row r="40" spans="1:5" ht="12.75">
      <c r="A40" s="176">
        <f>IF((SUM('Раздел 1'!G18:G18)=SUM('Раздел 1'!G19:G22)),"","Неверно!")</f>
      </c>
      <c r="B40" s="181" t="s">
        <v>607</v>
      </c>
      <c r="C40" s="177" t="s">
        <v>608</v>
      </c>
      <c r="D40" s="177" t="s">
        <v>609</v>
      </c>
      <c r="E40" s="184" t="str">
        <f>CONCATENATE(SUM('Раздел 1'!G18:G18),"=",SUM('Раздел 1'!G19:G22))</f>
        <v>0=0</v>
      </c>
    </row>
    <row r="41" spans="1:5" ht="12.75">
      <c r="A41" s="176">
        <f>IF((SUM('Раздел 1'!G13:G16)&lt;=SUM('Раздел 1'!G10:G10)),"","Неверно!")</f>
      </c>
      <c r="B41" s="181" t="s">
        <v>610</v>
      </c>
      <c r="C41" s="177" t="s">
        <v>745</v>
      </c>
      <c r="D41" s="177" t="s">
        <v>746</v>
      </c>
      <c r="E41" s="184" t="str">
        <f>CONCATENATE(SUM('Раздел 1'!G13:G16),"&lt;=",SUM('Раздел 1'!G10:G10))</f>
        <v>0&lt;=0</v>
      </c>
    </row>
    <row r="42" spans="1:5" ht="12.75">
      <c r="A42" s="176">
        <f>IF((SUM('Раздел 1'!G71:G71)&lt;=SUM('Раздел 1'!G70:G70)),"","Неверно!")</f>
      </c>
      <c r="B42" s="181" t="s">
        <v>611</v>
      </c>
      <c r="C42" s="177" t="s">
        <v>612</v>
      </c>
      <c r="D42" s="177" t="s">
        <v>613</v>
      </c>
      <c r="E42" s="184" t="str">
        <f>CONCATENATE(SUM('Раздел 1'!G71:G71),"&lt;=",SUM('Раздел 1'!G70:G70))</f>
        <v>0&lt;=0</v>
      </c>
    </row>
    <row r="43" spans="1:5" ht="63.75">
      <c r="A43" s="176">
        <f>IF((SUM('Раздел 1'!G102:G102)&lt;=SUM('Раздел 1'!G101:G101)),"","Неверно!")</f>
      </c>
      <c r="B43" s="181" t="s">
        <v>614</v>
      </c>
      <c r="C43" s="177" t="s">
        <v>615</v>
      </c>
      <c r="D43" s="177" t="s">
        <v>617</v>
      </c>
      <c r="E43" s="184" t="str">
        <f>CONCATENATE(SUM('Раздел 1'!G102:G102),"&lt;=",SUM('Раздел 1'!G101:G101))</f>
        <v>0&lt;=27</v>
      </c>
    </row>
    <row r="44" spans="1:5" ht="25.5">
      <c r="A44" s="176">
        <f>IF((SUM('Раздел 1'!G17:G17)&gt;=SUM('Раздел 1'!G46:G46)),"","Неверно!")</f>
      </c>
      <c r="B44" s="181" t="s">
        <v>618</v>
      </c>
      <c r="C44" s="177" t="s">
        <v>619</v>
      </c>
      <c r="D44" s="177" t="s">
        <v>620</v>
      </c>
      <c r="E44" s="184" t="str">
        <f>CONCATENATE(SUM('Раздел 1'!G17:G17),"&gt;=",SUM('Раздел 1'!G46:G46))</f>
        <v>0&gt;=0</v>
      </c>
    </row>
    <row r="45" spans="1:5" ht="25.5">
      <c r="A45" s="176">
        <f>IF((SUM('Раздел 1'!G17:G17)&gt;=SUM('Раздел 1'!G42:G42)),"","Неверно!")</f>
      </c>
      <c r="B45" s="181" t="s">
        <v>621</v>
      </c>
      <c r="C45" s="177" t="s">
        <v>622</v>
      </c>
      <c r="D45" s="177" t="s">
        <v>623</v>
      </c>
      <c r="E45" s="184" t="str">
        <f>CONCATENATE(SUM('Раздел 1'!G17:G17),"&gt;=",SUM('Раздел 1'!G42:G42))</f>
        <v>0&gt;=0</v>
      </c>
    </row>
    <row r="46" spans="1:5" ht="12.75">
      <c r="A46" s="176">
        <f>IF((SUM('Раздел 2'!D12:D12)&lt;=SUM('Раздел 2'!D11:D11)),"","Неверно!")</f>
      </c>
      <c r="B46" s="181" t="s">
        <v>624</v>
      </c>
      <c r="C46" s="177" t="s">
        <v>625</v>
      </c>
      <c r="D46" s="177" t="s">
        <v>626</v>
      </c>
      <c r="E46" s="184" t="str">
        <f>CONCATENATE(SUM('Раздел 2'!D12:D12),"&lt;=",SUM('Раздел 2'!D11:D11))</f>
        <v>0&lt;=1</v>
      </c>
    </row>
    <row r="47" spans="1:5" ht="12.75">
      <c r="A47" s="176">
        <f>IF((SUM('Раздел 2'!E12:E12)&lt;=SUM('Раздел 2'!E11:E11)),"","Неверно!")</f>
      </c>
      <c r="B47" s="181" t="s">
        <v>624</v>
      </c>
      <c r="C47" s="177" t="s">
        <v>627</v>
      </c>
      <c r="D47" s="177" t="s">
        <v>626</v>
      </c>
      <c r="E47" s="184" t="str">
        <f>CONCATENATE(SUM('Раздел 2'!E12:E12),"&lt;=",SUM('Раздел 2'!E11:E11))</f>
        <v>0&lt;=0</v>
      </c>
    </row>
    <row r="48" spans="1:5" ht="12.75">
      <c r="A48" s="176">
        <f>IF((SUM('Раздел 2'!F12:F12)&lt;=SUM('Раздел 2'!F11:F11)),"","Неверно!")</f>
      </c>
      <c r="B48" s="181" t="s">
        <v>624</v>
      </c>
      <c r="C48" s="177" t="s">
        <v>628</v>
      </c>
      <c r="D48" s="177" t="s">
        <v>626</v>
      </c>
      <c r="E48" s="184" t="str">
        <f>CONCATENATE(SUM('Раздел 2'!F12:F12),"&lt;=",SUM('Раздел 2'!F11:F11))</f>
        <v>0&lt;=0</v>
      </c>
    </row>
    <row r="49" spans="1:5" ht="12.75">
      <c r="A49" s="176">
        <f>IF((SUM('Раздел 2'!G12:G12)&lt;=SUM('Раздел 2'!G11:G11)),"","Неверно!")</f>
      </c>
      <c r="B49" s="181" t="s">
        <v>624</v>
      </c>
      <c r="C49" s="177" t="s">
        <v>629</v>
      </c>
      <c r="D49" s="177" t="s">
        <v>626</v>
      </c>
      <c r="E49" s="184" t="str">
        <f>CONCATENATE(SUM('Раздел 2'!G12:G12),"&lt;=",SUM('Раздел 2'!G11:G11))</f>
        <v>0&lt;=0</v>
      </c>
    </row>
    <row r="50" spans="1:5" ht="25.5">
      <c r="A50" s="176">
        <f>IF((SUM('Раздел 1'!G24:G24)&lt;=SUM('Раздел 1'!G18:G18)),"","Неверно!")</f>
      </c>
      <c r="B50" s="181" t="s">
        <v>630</v>
      </c>
      <c r="C50" s="177" t="s">
        <v>631</v>
      </c>
      <c r="D50" s="177" t="s">
        <v>632</v>
      </c>
      <c r="E50" s="184" t="str">
        <f>CONCATENATE(SUM('Раздел 1'!G24:G24),"&lt;=",SUM('Раздел 1'!G18:G18))</f>
        <v>0&lt;=0</v>
      </c>
    </row>
    <row r="51" spans="1:5" ht="25.5">
      <c r="A51" s="176">
        <f>IF((SUM('Раздел 1'!G95:G95)&gt;=SUM('Раздел 1'!G96:G100)),"","Неверно!")</f>
      </c>
      <c r="B51" s="181" t="s">
        <v>633</v>
      </c>
      <c r="C51" s="177" t="s">
        <v>756</v>
      </c>
      <c r="D51" s="177" t="s">
        <v>757</v>
      </c>
      <c r="E51" s="184" t="str">
        <f>CONCATENATE(SUM('Раздел 1'!G95:G95),"&gt;=",SUM('Раздел 1'!G96:G100))</f>
        <v>10&gt;=4</v>
      </c>
    </row>
    <row r="52" spans="1:5" ht="38.25">
      <c r="A52" s="176">
        <f>IF((SUM('Раздел 1'!G62:G62)&lt;=SUM('Раздел 1'!G61:G61)),"","Неверно!")</f>
      </c>
      <c r="B52" s="181" t="s">
        <v>634</v>
      </c>
      <c r="C52" s="177" t="s">
        <v>635</v>
      </c>
      <c r="D52" s="177" t="s">
        <v>636</v>
      </c>
      <c r="E52" s="184" t="str">
        <f>CONCATENATE(SUM('Раздел 1'!G62:G62),"&lt;=",SUM('Раздел 1'!G61:G61))</f>
        <v>0&lt;=0</v>
      </c>
    </row>
    <row r="53" spans="1:5" ht="25.5">
      <c r="A53" s="176">
        <f>IF((SUM('Раздел 1'!G137:G137)&lt;=SUM('Раздел 1'!G136:G136)),"","Неверно!")</f>
      </c>
      <c r="B53" s="181" t="s">
        <v>637</v>
      </c>
      <c r="C53" s="177" t="s">
        <v>638</v>
      </c>
      <c r="D53" s="177" t="s">
        <v>639</v>
      </c>
      <c r="E53" s="184" t="str">
        <f>CONCATENATE(SUM('Раздел 1'!G137:G137),"&lt;=",SUM('Раздел 1'!G136:G136))</f>
        <v>0&lt;=0</v>
      </c>
    </row>
    <row r="54" spans="1:5" ht="12.75">
      <c r="A54" s="176">
        <f>IF((SUM('Раздел 1'!G7:G208)&gt;0),"","Неверно!")</f>
      </c>
      <c r="B54" s="181" t="s">
        <v>640</v>
      </c>
      <c r="C54" s="177" t="s">
        <v>641</v>
      </c>
      <c r="D54" s="177" t="s">
        <v>642</v>
      </c>
      <c r="E54" s="184" t="str">
        <f>CONCATENATE(SUM('Раздел 1'!G7:G208),"&gt;",0)</f>
        <v>4931&gt;0</v>
      </c>
    </row>
    <row r="55" spans="1:5" ht="38.25">
      <c r="A55" s="176">
        <f>IF((SUM('Раздел 1'!G64:G64)&lt;=SUM('Раздел 1'!G63:G63)),"","Неверно!")</f>
      </c>
      <c r="B55" s="181" t="s">
        <v>643</v>
      </c>
      <c r="C55" s="177" t="s">
        <v>644</v>
      </c>
      <c r="D55" s="177" t="s">
        <v>645</v>
      </c>
      <c r="E55" s="184" t="str">
        <f>CONCATENATE(SUM('Раздел 1'!G64:G64),"&lt;=",SUM('Раздел 1'!G63:G63))</f>
        <v>1&lt;=1</v>
      </c>
    </row>
    <row r="56" spans="1:5" ht="25.5">
      <c r="A56" s="176">
        <f>IF((SUM('Раздел 1'!G58:G59)&lt;=SUM('Раздел 1'!G18:G18)),"","Неверно!")</f>
      </c>
      <c r="B56" s="181" t="s">
        <v>646</v>
      </c>
      <c r="C56" s="177" t="s">
        <v>647</v>
      </c>
      <c r="D56" s="177" t="s">
        <v>648</v>
      </c>
      <c r="E56" s="184" t="str">
        <f>CONCATENATE(SUM('Раздел 1'!G58:G59),"&lt;=",SUM('Раздел 1'!G18:G18))</f>
        <v>0&lt;=0</v>
      </c>
    </row>
    <row r="57" spans="1:5" ht="38.25">
      <c r="A57" s="176">
        <f>IF((SUM('Раздел 1'!G104:G104)&lt;=SUM('Раздел 1'!G77:G77)),"","Неверно!")</f>
      </c>
      <c r="B57" s="181" t="s">
        <v>649</v>
      </c>
      <c r="C57" s="177" t="s">
        <v>650</v>
      </c>
      <c r="D57" s="177" t="s">
        <v>651</v>
      </c>
      <c r="E57" s="184" t="str">
        <f>CONCATENATE(SUM('Раздел 1'!G104:G104),"&lt;=",SUM('Раздел 1'!G77:G77))</f>
        <v>0&lt;=8</v>
      </c>
    </row>
    <row r="58" spans="1:5" ht="12.75">
      <c r="A58" s="176">
        <f>IF((SUM('Раздел 1'!G160:G160)&lt;=SUM('Раздел 1'!G159:G159)),"","Неверно!")</f>
      </c>
      <c r="B58" s="181" t="s">
        <v>652</v>
      </c>
      <c r="C58" s="177" t="s">
        <v>653</v>
      </c>
      <c r="D58" s="177" t="s">
        <v>654</v>
      </c>
      <c r="E58" s="184" t="str">
        <f>CONCATENATE(SUM('Раздел 1'!G160:G160),"&lt;=",SUM('Раздел 1'!G159:G159))</f>
        <v>61&lt;=61</v>
      </c>
    </row>
    <row r="59" spans="1:5" ht="25.5">
      <c r="A59" s="176">
        <f>IF((SUM('Раздел 1'!G49:G50)&lt;=SUM('Раздел 1'!G48:G48)),"","Неверно!")</f>
      </c>
      <c r="B59" s="181" t="s">
        <v>655</v>
      </c>
      <c r="C59" s="177" t="s">
        <v>656</v>
      </c>
      <c r="D59" s="177" t="s">
        <v>657</v>
      </c>
      <c r="E59" s="184" t="str">
        <f>CONCATENATE(SUM('Раздел 1'!G49:G50),"&lt;=",SUM('Раздел 1'!G48:G48))</f>
        <v>0&lt;=0</v>
      </c>
    </row>
    <row r="60" spans="1:5" ht="12.75">
      <c r="A60" s="176">
        <f>IF((SUM('Раздел 1'!G206:G206)=0),"","Неверно!")</f>
      </c>
      <c r="B60" s="181" t="s">
        <v>658</v>
      </c>
      <c r="C60" s="177" t="s">
        <v>659</v>
      </c>
      <c r="D60" s="177" t="s">
        <v>660</v>
      </c>
      <c r="E60" s="184" t="str">
        <f>CONCATENATE(SUM('Раздел 1'!G206:G206),"=",0)</f>
        <v>0=0</v>
      </c>
    </row>
    <row r="61" spans="1:5" ht="12.75">
      <c r="A61" s="176">
        <f>IF((SUM('Раздел 1'!G207:G207)=0),"","Неверно!")</f>
      </c>
      <c r="B61" s="181" t="s">
        <v>658</v>
      </c>
      <c r="C61" s="177" t="s">
        <v>661</v>
      </c>
      <c r="D61" s="177" t="s">
        <v>660</v>
      </c>
      <c r="E61" s="184" t="str">
        <f>CONCATENATE(SUM('Раздел 1'!G207:G207),"=",0)</f>
        <v>0=0</v>
      </c>
    </row>
    <row r="62" spans="1:5" ht="12.75">
      <c r="A62" s="176">
        <f>IF((SUM('Раздел 1'!G208:G208)=0),"","Неверно!")</f>
      </c>
      <c r="B62" s="181" t="s">
        <v>658</v>
      </c>
      <c r="C62" s="177" t="s">
        <v>662</v>
      </c>
      <c r="D62" s="177" t="s">
        <v>660</v>
      </c>
      <c r="E62" s="184" t="str">
        <f>CONCATENATE(SUM('Раздел 1'!G208:G208),"=",0)</f>
        <v>0=0</v>
      </c>
    </row>
    <row r="63" spans="1:5" ht="12.75">
      <c r="A63" s="176">
        <f>IF((SUM('Раздел 1'!G78:G78)&gt;=SUM('Раздел 1'!G85:G94)),"","Неверно!")</f>
      </c>
      <c r="B63" s="181" t="s">
        <v>663</v>
      </c>
      <c r="C63" s="177" t="s">
        <v>664</v>
      </c>
      <c r="D63" s="177" t="s">
        <v>665</v>
      </c>
      <c r="E63" s="184" t="str">
        <f>CONCATENATE(SUM('Раздел 1'!G78:G78),"&gt;=",SUM('Раздел 1'!G85:G94))</f>
        <v>8&gt;=1</v>
      </c>
    </row>
    <row r="64" spans="1:5" ht="25.5">
      <c r="A64" s="176">
        <f>IF((SUM('Раздел 1'!G56:G56)&lt;=SUM('Раздел 1'!G17:G17)),"","Неверно!")</f>
      </c>
      <c r="B64" s="181" t="s">
        <v>666</v>
      </c>
      <c r="C64" s="177" t="s">
        <v>667</v>
      </c>
      <c r="D64" s="177" t="s">
        <v>668</v>
      </c>
      <c r="E64" s="184" t="str">
        <f>CONCATENATE(SUM('Раздел 1'!G56:G56),"&lt;=",SUM('Раздел 1'!G17:G17))</f>
        <v>0&lt;=0</v>
      </c>
    </row>
    <row r="65" spans="1:5" ht="12.75">
      <c r="A65" s="176">
        <f>IF((SUM('Раздел 1'!G11:G11)&lt;=SUM('Раздел 1'!G10:G10)),"","Неверно!")</f>
      </c>
      <c r="B65" s="181" t="s">
        <v>669</v>
      </c>
      <c r="C65" s="177" t="s">
        <v>670</v>
      </c>
      <c r="D65" s="177" t="s">
        <v>671</v>
      </c>
      <c r="E65" s="184" t="str">
        <f>CONCATENATE(SUM('Раздел 1'!G11:G11),"&lt;=",SUM('Раздел 1'!G10:G10))</f>
        <v>0&lt;=0</v>
      </c>
    </row>
    <row r="66" spans="1:5" ht="25.5">
      <c r="A66" s="176">
        <f>IF(((SUM('Раздел 2'!D9:D9)+SUM('Раздел 2'!D14:D14))&gt;=SUM('Раздел 2'!D8:D8)),"","Неверно!")</f>
      </c>
      <c r="B66" s="181" t="s">
        <v>672</v>
      </c>
      <c r="C66" s="177" t="s">
        <v>673</v>
      </c>
      <c r="D66" s="177" t="s">
        <v>674</v>
      </c>
      <c r="E66" s="184" t="str">
        <f>CONCATENATE("(",SUM('Раздел 2'!D9:D9),"+",SUM('Раздел 2'!D14:D14),")","&gt;=",SUM('Раздел 2'!D8:D8))</f>
        <v>(1+2)&gt;=3</v>
      </c>
    </row>
    <row r="67" spans="1:5" ht="25.5">
      <c r="A67" s="176">
        <f>IF(((SUM('Раздел 2'!E9:E9)+SUM('Раздел 2'!E14:E14))&gt;=SUM('Раздел 2'!E8:E8)),"","Неверно!")</f>
      </c>
      <c r="B67" s="181" t="s">
        <v>672</v>
      </c>
      <c r="C67" s="177" t="s">
        <v>675</v>
      </c>
      <c r="D67" s="177" t="s">
        <v>674</v>
      </c>
      <c r="E67" s="184" t="str">
        <f>CONCATENATE("(",SUM('Раздел 2'!E9:E9),"+",SUM('Раздел 2'!E14:E14),")","&gt;=",SUM('Раздел 2'!E8:E8))</f>
        <v>(0+0)&gt;=0</v>
      </c>
    </row>
    <row r="68" spans="1:5" ht="25.5">
      <c r="A68" s="176">
        <f>IF(((SUM('Раздел 2'!F9:F9)+SUM('Раздел 2'!F14:F14))&gt;=SUM('Раздел 2'!F8:F8)),"","Неверно!")</f>
      </c>
      <c r="B68" s="181" t="s">
        <v>672</v>
      </c>
      <c r="C68" s="177" t="s">
        <v>676</v>
      </c>
      <c r="D68" s="177" t="s">
        <v>674</v>
      </c>
      <c r="E68" s="184" t="str">
        <f>CONCATENATE("(",SUM('Раздел 2'!F9:F9),"+",SUM('Раздел 2'!F14:F14),")","&gt;=",SUM('Раздел 2'!F8:F8))</f>
        <v>(0+0)&gt;=0</v>
      </c>
    </row>
    <row r="69" spans="1:5" ht="25.5">
      <c r="A69" s="176">
        <f>IF(((SUM('Раздел 2'!G9:G9)+SUM('Раздел 2'!G14:G14))&gt;=SUM('Раздел 2'!G8:G8)),"","Неверно!")</f>
      </c>
      <c r="B69" s="181" t="s">
        <v>672</v>
      </c>
      <c r="C69" s="177" t="s">
        <v>677</v>
      </c>
      <c r="D69" s="177" t="s">
        <v>674</v>
      </c>
      <c r="E69" s="184" t="str">
        <f>CONCATENATE("(",SUM('Раздел 2'!G9:G9),"+",SUM('Раздел 2'!G14:G14),")","&gt;=",SUM('Раздел 2'!G8:G8))</f>
        <v>(0+0)&gt;=0</v>
      </c>
    </row>
    <row r="70" spans="1:5" ht="12.75">
      <c r="A70" s="176">
        <f>IF((SUM('Раздел 1'!G105:G124)=0),"","Неверно!")</f>
      </c>
      <c r="B70" s="181" t="s">
        <v>678</v>
      </c>
      <c r="C70" s="177" t="s">
        <v>679</v>
      </c>
      <c r="D70" s="177" t="s">
        <v>680</v>
      </c>
      <c r="E70" s="184" t="str">
        <f>CONCATENATE(SUM('Раздел 1'!G105:G124),"=",0)</f>
        <v>0=0</v>
      </c>
    </row>
    <row r="71" spans="1:5" ht="12.75">
      <c r="A71" s="176">
        <f>IF((SUM('Раздел 1'!G145:G158)=0),"","Неверно!")</f>
      </c>
      <c r="B71" s="181" t="s">
        <v>681</v>
      </c>
      <c r="C71" s="177" t="s">
        <v>682</v>
      </c>
      <c r="D71" s="177" t="s">
        <v>683</v>
      </c>
      <c r="E71" s="184" t="str">
        <f>CONCATENATE(SUM('Раздел 1'!G145:G158),"=",0)</f>
        <v>0=0</v>
      </c>
    </row>
    <row r="72" spans="1:5" ht="25.5">
      <c r="A72" s="176">
        <f>IF((SUM('Раздел 1'!G165:G165)&lt;=SUM('Раздел 1'!G164:G164)),"","Неверно!")</f>
      </c>
      <c r="B72" s="181" t="s">
        <v>715</v>
      </c>
      <c r="C72" s="177" t="s">
        <v>716</v>
      </c>
      <c r="D72" s="177" t="s">
        <v>717</v>
      </c>
      <c r="E72" s="184" t="str">
        <f>CONCATENATE(SUM('Раздел 1'!G165:G165),"&lt;=",SUM('Раздел 1'!G164:G164))</f>
        <v>0&lt;=570</v>
      </c>
    </row>
    <row r="73" spans="1:5" ht="25.5">
      <c r="A73" s="176">
        <f>IF((SUM('Раздел 1'!G167:G167)&lt;=SUM('Раздел 1'!G166:G166)),"","Неверно!")</f>
      </c>
      <c r="B73" s="181" t="s">
        <v>718</v>
      </c>
      <c r="C73" s="177" t="s">
        <v>719</v>
      </c>
      <c r="D73" s="177" t="s">
        <v>720</v>
      </c>
      <c r="E73" s="184" t="str">
        <f>CONCATENATE(SUM('Раздел 1'!G167:G167),"&lt;=",SUM('Раздел 1'!G166:G166))</f>
        <v>0&lt;=11</v>
      </c>
    </row>
    <row r="74" spans="1:5" ht="25.5">
      <c r="A74" s="176">
        <f>IF((SUM('Раздел 1'!G181:G181)&lt;=SUM('Раздел 1'!G180:G180)),"","Неверно!")</f>
      </c>
      <c r="B74" s="181" t="s">
        <v>721</v>
      </c>
      <c r="C74" s="177" t="s">
        <v>722</v>
      </c>
      <c r="D74" s="177" t="s">
        <v>723</v>
      </c>
      <c r="E74" s="184" t="str">
        <f>CONCATENATE(SUM('Раздел 1'!G181:G181),"&lt;=",SUM('Раздел 1'!G180:G180))</f>
        <v>0&lt;=1435</v>
      </c>
    </row>
    <row r="75" spans="1:5" ht="25.5">
      <c r="A75" s="176">
        <f>IF((SUM('Раздел 1'!G180:G180)&gt;=SUM('Раздел 1'!G182:G184)),"","Неверно!")</f>
      </c>
      <c r="B75" s="181" t="s">
        <v>724</v>
      </c>
      <c r="C75" s="177" t="s">
        <v>725</v>
      </c>
      <c r="D75" s="177" t="s">
        <v>726</v>
      </c>
      <c r="E75" s="184" t="str">
        <f>CONCATENATE(SUM('Раздел 1'!G180:G180),"&gt;=",SUM('Раздел 1'!G182:G184))</f>
        <v>1435&gt;=160</v>
      </c>
    </row>
    <row r="76" spans="1:5" ht="25.5">
      <c r="A76" s="176">
        <f>IF((SUM('Раздел 1'!G188:G188)&gt;=SUM('Раздел 1'!G189:G189)+SUM('Раздел 1'!G191:G193)),"","Неверно!")</f>
      </c>
      <c r="B76" s="181" t="s">
        <v>727</v>
      </c>
      <c r="C76" s="177" t="s">
        <v>759</v>
      </c>
      <c r="D76" s="177" t="s">
        <v>760</v>
      </c>
      <c r="E76" s="184" t="str">
        <f>CONCATENATE(SUM('Раздел 1'!G188:G188),"&gt;=",SUM('Раздел 1'!G189:G189),"+",SUM('Раздел 1'!G191:G193))</f>
        <v>18&gt;=2+9</v>
      </c>
    </row>
    <row r="77" spans="1:5" ht="25.5">
      <c r="A77" s="176">
        <f>IF((SUM('Раздел 1'!G195:G195)&lt;=SUM('Раздел 1'!G194:G194)),"","Неверно!")</f>
      </c>
      <c r="B77" s="181" t="s">
        <v>728</v>
      </c>
      <c r="C77" s="177" t="s">
        <v>729</v>
      </c>
      <c r="D77" s="177" t="s">
        <v>730</v>
      </c>
      <c r="E77" s="184" t="str">
        <f>CONCATENATE(SUM('Раздел 1'!G195:G195),"&lt;=",SUM('Раздел 1'!G194:G194))</f>
        <v>0&lt;=1</v>
      </c>
    </row>
    <row r="78" spans="1:5" ht="25.5">
      <c r="A78" s="176">
        <f>IF((SUM('Раздел 1'!G198:G198)&lt;=SUM('Раздел 1'!G197:G197)),"","Неверно!")</f>
      </c>
      <c r="B78" s="181" t="s">
        <v>731</v>
      </c>
      <c r="C78" s="177" t="s">
        <v>732</v>
      </c>
      <c r="D78" s="177" t="s">
        <v>733</v>
      </c>
      <c r="E78" s="184" t="str">
        <f>CONCATENATE(SUM('Раздел 1'!G198:G198),"&lt;=",SUM('Раздел 1'!G197:G197))</f>
        <v>4&lt;=4</v>
      </c>
    </row>
    <row r="79" spans="1:5" ht="25.5">
      <c r="A79" s="176">
        <f>IF((SUM('Раздел 1'!G197:G197)&gt;=SUM('Раздел 1'!G199:G200)),"","Неверно!")</f>
      </c>
      <c r="B79" s="181" t="s">
        <v>734</v>
      </c>
      <c r="C79" s="177" t="s">
        <v>735</v>
      </c>
      <c r="D79" s="177" t="s">
        <v>736</v>
      </c>
      <c r="E79" s="184" t="str">
        <f>CONCATENATE(SUM('Раздел 1'!G197:G197),"&gt;=",SUM('Раздел 1'!G199:G200))</f>
        <v>4&gt;=1</v>
      </c>
    </row>
    <row r="80" spans="1:5" ht="25.5">
      <c r="A80" s="176">
        <f>IF((SUM('Раздел 1'!G205:G205)&lt;=SUM('Раздел 1'!G204:G204)),"","Неверно!")</f>
      </c>
      <c r="B80" s="181" t="s">
        <v>737</v>
      </c>
      <c r="C80" s="177" t="s">
        <v>738</v>
      </c>
      <c r="D80" s="177" t="s">
        <v>739</v>
      </c>
      <c r="E80" s="184" t="str">
        <f>CONCATENATE(SUM('Раздел 1'!G205:G205),"&lt;=",SUM('Раздел 1'!G204:G204))</f>
        <v>8&lt;=108</v>
      </c>
    </row>
    <row r="81" spans="1:5" ht="25.5">
      <c r="A81" s="176">
        <f>IF((SUM('Раздел 1'!G140:G140)&lt;=SUM('Раздел 1'!G138:G138)),"","Неверно!")</f>
      </c>
      <c r="B81" s="181" t="s">
        <v>740</v>
      </c>
      <c r="C81" s="177" t="s">
        <v>741</v>
      </c>
      <c r="D81" s="177" t="s">
        <v>742</v>
      </c>
      <c r="E81" s="184" t="str">
        <f>CONCATENATE(SUM('Раздел 1'!G140:G140),"&lt;=",SUM('Раздел 1'!G138:G138))</f>
        <v>0&lt;=0</v>
      </c>
    </row>
    <row r="82" spans="2:5" ht="12.75">
      <c r="B82" s="5"/>
      <c r="C82" s="5"/>
      <c r="D82" s="5"/>
      <c r="E82" s="5"/>
    </row>
    <row r="83" spans="2:5" ht="12.75">
      <c r="B83" s="5"/>
      <c r="C83" s="5"/>
      <c r="D83" s="5"/>
      <c r="E83" s="5"/>
    </row>
  </sheetData>
  <sheetProtection autoFilter="0"/>
  <autoFilter ref="A1:A83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G13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F5" sqref="F5"/>
    </sheetView>
  </sheetViews>
  <sheetFormatPr defaultColWidth="9.140625" defaultRowHeight="12.75"/>
  <cols>
    <col min="1" max="2" width="12.7109375" style="5" customWidth="1"/>
    <col min="3" max="3" width="38.140625" style="147" customWidth="1"/>
    <col min="4" max="4" width="49.7109375" style="147" customWidth="1"/>
    <col min="5" max="5" width="10.57421875" style="9" customWidth="1"/>
    <col min="6" max="6" width="30.28125" style="5" customWidth="1"/>
    <col min="7" max="7" width="9.8515625" style="5" customWidth="1"/>
    <col min="8" max="16384" width="9.140625" style="5" customWidth="1"/>
  </cols>
  <sheetData>
    <row r="1" spans="1:6" s="9" customFormat="1" ht="28.5" customHeight="1" thickBot="1">
      <c r="A1" s="148" t="s">
        <v>200</v>
      </c>
      <c r="B1" s="148" t="s">
        <v>201</v>
      </c>
      <c r="C1" s="149" t="s">
        <v>202</v>
      </c>
      <c r="D1" s="149" t="s">
        <v>203</v>
      </c>
      <c r="E1" s="164" t="s">
        <v>435</v>
      </c>
      <c r="F1" s="151" t="s">
        <v>191</v>
      </c>
    </row>
    <row r="2" spans="1:7" ht="18" customHeight="1">
      <c r="A2" s="175">
        <f>IF((SUM('Раздел 1'!G61:G61)=0),"","Неверно!")</f>
      </c>
      <c r="B2" s="181" t="s">
        <v>684</v>
      </c>
      <c r="C2" s="173" t="s">
        <v>685</v>
      </c>
      <c r="D2" s="173" t="s">
        <v>686</v>
      </c>
      <c r="E2" s="174" t="str">
        <f>CONCATENATE(SUM('Раздел 1'!G61:G61),"=",0)</f>
        <v>0=0</v>
      </c>
      <c r="F2" s="93"/>
      <c r="G2" s="150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7" ht="18" customHeight="1">
      <c r="A3" s="175">
        <f>IF((SUM('Раздел 1'!G62:G62)=0),"","Неверно!")</f>
      </c>
      <c r="B3" s="181" t="s">
        <v>684</v>
      </c>
      <c r="C3" s="173" t="s">
        <v>687</v>
      </c>
      <c r="D3" s="173" t="s">
        <v>686</v>
      </c>
      <c r="E3" s="174" t="str">
        <f>CONCATENATE(SUM('Раздел 1'!G62:G62),"=",0)</f>
        <v>0=0</v>
      </c>
      <c r="F3" s="93"/>
      <c r="G3" s="150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7" ht="59.25" customHeight="1">
      <c r="A4" s="175">
        <f>IF((SUM('Раздел 1'!G136:G136)&lt;=SUM('Раздел 1'!G135:G135)),"","Неверно!")</f>
      </c>
      <c r="B4" s="181" t="s">
        <v>688</v>
      </c>
      <c r="C4" s="173" t="s">
        <v>689</v>
      </c>
      <c r="D4" s="173" t="s">
        <v>690</v>
      </c>
      <c r="E4" s="174" t="str">
        <f>CONCATENATE(SUM('Раздел 1'!G136:G136),"&lt;=",SUM('Раздел 1'!G135:G135))</f>
        <v>0&lt;=0</v>
      </c>
      <c r="F4" s="93"/>
      <c r="G4" s="150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7" ht="60.75" customHeight="1">
      <c r="A5" s="175" t="str">
        <f>IF((SUM('Раздел 1'!G132:G132)&lt;=SUM('Раздел 1'!G131:G131)),"","Неверно!")</f>
        <v>Неверно!</v>
      </c>
      <c r="B5" s="181" t="s">
        <v>691</v>
      </c>
      <c r="C5" s="173" t="s">
        <v>692</v>
      </c>
      <c r="D5" s="173" t="s">
        <v>693</v>
      </c>
      <c r="E5" s="174" t="str">
        <f>CONCATENATE(SUM('Раздел 1'!G132:G132),"&lt;=",SUM('Раздел 1'!G131:G131))</f>
        <v>1&lt;=0</v>
      </c>
      <c r="F5" s="93" t="s">
        <v>616</v>
      </c>
      <c r="G5" s="150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7" ht="25.5">
      <c r="A6" s="175">
        <f>IF((SUM('Раздел 1'!G24:G24)=0),"","Неверно!")</f>
      </c>
      <c r="B6" s="181" t="s">
        <v>694</v>
      </c>
      <c r="C6" s="173" t="s">
        <v>695</v>
      </c>
      <c r="D6" s="173" t="s">
        <v>696</v>
      </c>
      <c r="E6" s="174" t="str">
        <f>CONCATENATE(SUM('Раздел 1'!G24:G24),"=",0)</f>
        <v>0=0</v>
      </c>
      <c r="F6" s="93"/>
      <c r="G6" s="150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7" ht="25.5">
      <c r="A7" s="175">
        <f>IF((SUM('Раздел 1'!G51:G54)&lt;=SUM('Раздел 1'!G48:G48)),"","Неверно!")</f>
      </c>
      <c r="B7" s="181" t="s">
        <v>697</v>
      </c>
      <c r="C7" s="173" t="s">
        <v>698</v>
      </c>
      <c r="D7" s="173" t="s">
        <v>699</v>
      </c>
      <c r="E7" s="174" t="str">
        <f>CONCATENATE(SUM('Раздел 1'!G51:G54),"&lt;=",SUM('Раздел 1'!G48:G48))</f>
        <v>0&lt;=0</v>
      </c>
      <c r="F7" s="93"/>
      <c r="G7" s="150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7" ht="25.5">
      <c r="A8" s="175">
        <f>IF((SUM('Раздел 1'!G65:G66)=0),"","Неверно!")</f>
      </c>
      <c r="B8" s="181" t="s">
        <v>700</v>
      </c>
      <c r="C8" s="173" t="s">
        <v>701</v>
      </c>
      <c r="D8" s="173" t="s">
        <v>702</v>
      </c>
      <c r="E8" s="174" t="str">
        <f>CONCATENATE(SUM('Раздел 1'!G65:G66),"=",0)</f>
        <v>0=0</v>
      </c>
      <c r="F8" s="93"/>
      <c r="G8" s="150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7" ht="12.75">
      <c r="A9" s="175">
        <f>IF((SUM('Раздел 1'!G68:G68)=0),"","Неверно!")</f>
      </c>
      <c r="B9" s="181" t="s">
        <v>703</v>
      </c>
      <c r="C9" s="173" t="s">
        <v>704</v>
      </c>
      <c r="D9" s="173" t="s">
        <v>705</v>
      </c>
      <c r="E9" s="174" t="str">
        <f>CONCATENATE(SUM('Раздел 1'!G68:G68),"=",0)</f>
        <v>0=0</v>
      </c>
      <c r="F9" s="93"/>
      <c r="G9" s="150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7" ht="12.75">
      <c r="A10" s="175">
        <f>IF((SUM('Раздел 1'!G69:G69)=0),"","Неверно!")</f>
      </c>
      <c r="B10" s="181" t="s">
        <v>703</v>
      </c>
      <c r="C10" s="173" t="s">
        <v>706</v>
      </c>
      <c r="D10" s="173" t="s">
        <v>705</v>
      </c>
      <c r="E10" s="174" t="str">
        <f>CONCATENATE(SUM('Раздел 1'!G69:G69),"=",0)</f>
        <v>0=0</v>
      </c>
      <c r="F10" s="93"/>
      <c r="G10" s="150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7" ht="38.25">
      <c r="A11" s="175">
        <f>IF((SUM('Раздел 1'!G179:G179)&gt;=SUM('Раздел 1'!G180:G180)),"","Неверно!")</f>
      </c>
      <c r="B11" s="181" t="s">
        <v>709</v>
      </c>
      <c r="C11" s="173" t="s">
        <v>710</v>
      </c>
      <c r="D11" s="173" t="s">
        <v>711</v>
      </c>
      <c r="E11" s="174" t="str">
        <f>CONCATENATE(SUM('Раздел 1'!G179:G179),"&gt;=",SUM('Раздел 1'!G180:G180))</f>
        <v>1693&gt;=1435</v>
      </c>
      <c r="F11" s="93"/>
      <c r="G11" s="150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12.75">
      <c r="A12" s="77"/>
      <c r="B12" s="78"/>
      <c r="C12" s="145"/>
      <c r="D12" s="145"/>
      <c r="E12" s="165"/>
      <c r="F12" s="11"/>
    </row>
    <row r="13" spans="1:6" ht="12.75">
      <c r="A13" s="79"/>
      <c r="B13" s="79"/>
      <c r="C13" s="146"/>
      <c r="D13" s="146"/>
      <c r="E13" s="166"/>
      <c r="F13" s="79"/>
    </row>
  </sheetData>
  <sheetProtection password="EC45" sheet="1" selectLockedCells="1" autoFilter="0"/>
  <autoFilter ref="A1:A5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9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61.57421875" style="5" customWidth="1"/>
    <col min="2" max="2" width="8.57421875" style="10" customWidth="1"/>
    <col min="3" max="3" width="2.8515625" style="7" customWidth="1"/>
    <col min="4" max="4" width="37.28125" style="7" customWidth="1"/>
    <col min="5" max="5" width="5.57421875" style="7" bestFit="1" customWidth="1"/>
    <col min="6" max="16384" width="9.140625" style="7" customWidth="1"/>
  </cols>
  <sheetData>
    <row r="1" spans="1:5" ht="16.5" thickBot="1">
      <c r="A1" s="167" t="s">
        <v>707</v>
      </c>
      <c r="B1" s="168" t="s">
        <v>54</v>
      </c>
      <c r="D1" s="159" t="s">
        <v>57</v>
      </c>
      <c r="E1" s="140" t="s">
        <v>54</v>
      </c>
    </row>
    <row r="2" spans="1:5" ht="15.75">
      <c r="A2" s="169" t="s">
        <v>446</v>
      </c>
      <c r="B2" s="170">
        <v>1</v>
      </c>
      <c r="D2" s="8">
        <v>3</v>
      </c>
      <c r="E2" s="141" t="s">
        <v>113</v>
      </c>
    </row>
    <row r="3" spans="1:5" ht="15.75">
      <c r="A3" s="169" t="s">
        <v>447</v>
      </c>
      <c r="B3" s="170">
        <v>3</v>
      </c>
      <c r="D3" s="8">
        <v>6</v>
      </c>
      <c r="E3" s="139" t="s">
        <v>58</v>
      </c>
    </row>
    <row r="4" spans="1:5" ht="15.75">
      <c r="A4" s="169" t="s">
        <v>448</v>
      </c>
      <c r="B4" s="170">
        <v>15</v>
      </c>
      <c r="D4" s="8">
        <v>9</v>
      </c>
      <c r="E4" s="139" t="s">
        <v>114</v>
      </c>
    </row>
    <row r="5" spans="1:5" ht="15.75">
      <c r="A5" s="169" t="s">
        <v>449</v>
      </c>
      <c r="B5" s="170">
        <v>21</v>
      </c>
      <c r="D5" s="8">
        <v>12</v>
      </c>
      <c r="E5" s="139" t="s">
        <v>59</v>
      </c>
    </row>
    <row r="6" spans="1:2" ht="15.75">
      <c r="A6" s="169" t="s">
        <v>450</v>
      </c>
      <c r="B6" s="170">
        <v>31</v>
      </c>
    </row>
    <row r="7" spans="1:2" ht="15.75">
      <c r="A7" s="169" t="s">
        <v>451</v>
      </c>
      <c r="B7" s="170">
        <v>37</v>
      </c>
    </row>
    <row r="8" spans="1:2" ht="15.75">
      <c r="A8" s="169" t="s">
        <v>452</v>
      </c>
      <c r="B8" s="170">
        <v>43</v>
      </c>
    </row>
    <row r="9" spans="1:2" ht="15.75">
      <c r="A9" s="169" t="s">
        <v>453</v>
      </c>
      <c r="B9" s="170">
        <v>47</v>
      </c>
    </row>
    <row r="10" spans="1:2" ht="15.75">
      <c r="A10" s="169" t="s">
        <v>454</v>
      </c>
      <c r="B10" s="170">
        <v>55</v>
      </c>
    </row>
    <row r="11" spans="1:2" ht="15.75">
      <c r="A11" s="169" t="s">
        <v>455</v>
      </c>
      <c r="B11" s="170">
        <v>57</v>
      </c>
    </row>
    <row r="12" spans="1:2" ht="15.75">
      <c r="A12" s="169" t="s">
        <v>456</v>
      </c>
      <c r="B12" s="170">
        <v>63</v>
      </c>
    </row>
    <row r="13" spans="1:2" ht="15.75">
      <c r="A13" s="169" t="s">
        <v>457</v>
      </c>
      <c r="B13" s="170">
        <v>85</v>
      </c>
    </row>
    <row r="14" spans="1:2" ht="15.75">
      <c r="A14" s="169" t="s">
        <v>458</v>
      </c>
      <c r="B14" s="170">
        <v>87</v>
      </c>
    </row>
    <row r="15" spans="1:2" ht="15.75">
      <c r="A15" s="169" t="s">
        <v>459</v>
      </c>
      <c r="B15" s="170">
        <v>141</v>
      </c>
    </row>
    <row r="16" spans="1:2" ht="15.75">
      <c r="A16" s="169" t="s">
        <v>460</v>
      </c>
      <c r="B16" s="170">
        <v>147</v>
      </c>
    </row>
    <row r="17" spans="1:2" ht="15.75">
      <c r="A17" s="169" t="s">
        <v>461</v>
      </c>
      <c r="B17" s="170">
        <v>127</v>
      </c>
    </row>
    <row r="18" spans="1:2" ht="15.75">
      <c r="A18" s="169" t="s">
        <v>462</v>
      </c>
      <c r="B18" s="170">
        <v>133</v>
      </c>
    </row>
    <row r="19" spans="1:2" ht="15.75">
      <c r="A19" s="169" t="s">
        <v>463</v>
      </c>
      <c r="B19" s="170">
        <v>153</v>
      </c>
    </row>
    <row r="20" spans="1:2" ht="15.75">
      <c r="A20" s="169" t="s">
        <v>464</v>
      </c>
      <c r="B20" s="170">
        <v>159</v>
      </c>
    </row>
    <row r="21" spans="1:2" ht="15.75">
      <c r="A21" s="169" t="s">
        <v>465</v>
      </c>
      <c r="B21" s="170">
        <v>171</v>
      </c>
    </row>
    <row r="22" spans="1:2" ht="15.75">
      <c r="A22" s="169" t="s">
        <v>466</v>
      </c>
      <c r="B22" s="170">
        <v>165</v>
      </c>
    </row>
    <row r="23" spans="1:2" ht="15.75">
      <c r="A23" s="169" t="s">
        <v>467</v>
      </c>
      <c r="B23" s="170">
        <v>5</v>
      </c>
    </row>
    <row r="24" spans="1:2" ht="15.75">
      <c r="A24" s="169" t="s">
        <v>468</v>
      </c>
      <c r="B24" s="170">
        <v>167</v>
      </c>
    </row>
    <row r="25" spans="1:2" ht="15.75">
      <c r="A25" s="169" t="s">
        <v>469</v>
      </c>
      <c r="B25" s="170">
        <v>51</v>
      </c>
    </row>
    <row r="26" spans="1:2" ht="15.75">
      <c r="A26" s="169" t="s">
        <v>470</v>
      </c>
      <c r="B26" s="170">
        <v>67</v>
      </c>
    </row>
    <row r="27" spans="1:2" ht="15.75">
      <c r="A27" s="169" t="s">
        <v>471</v>
      </c>
      <c r="B27" s="170">
        <v>69</v>
      </c>
    </row>
    <row r="28" spans="1:2" ht="15.75">
      <c r="A28" s="169" t="s">
        <v>472</v>
      </c>
      <c r="B28" s="170">
        <v>109</v>
      </c>
    </row>
    <row r="29" spans="1:2" ht="15.75">
      <c r="A29" s="169" t="s">
        <v>473</v>
      </c>
      <c r="B29" s="170">
        <v>113</v>
      </c>
    </row>
    <row r="30" spans="1:2" ht="15.75">
      <c r="A30" s="169" t="s">
        <v>474</v>
      </c>
      <c r="B30" s="170">
        <v>137</v>
      </c>
    </row>
    <row r="31" spans="1:2" ht="15.75">
      <c r="A31" s="169" t="s">
        <v>475</v>
      </c>
      <c r="B31" s="170">
        <v>157</v>
      </c>
    </row>
    <row r="32" spans="1:2" ht="15.75">
      <c r="A32" s="169" t="s">
        <v>476</v>
      </c>
      <c r="B32" s="170">
        <v>7</v>
      </c>
    </row>
    <row r="33" spans="1:2" ht="15.75">
      <c r="A33" s="169" t="s">
        <v>477</v>
      </c>
      <c r="B33" s="170">
        <v>9</v>
      </c>
    </row>
    <row r="34" spans="1:2" ht="15.75">
      <c r="A34" s="169" t="s">
        <v>478</v>
      </c>
      <c r="B34" s="170">
        <v>13</v>
      </c>
    </row>
    <row r="35" spans="1:2" ht="15.75">
      <c r="A35" s="169" t="s">
        <v>479</v>
      </c>
      <c r="B35" s="170">
        <v>17</v>
      </c>
    </row>
    <row r="36" spans="1:2" ht="15.75">
      <c r="A36" s="169" t="s">
        <v>480</v>
      </c>
      <c r="B36" s="170">
        <v>19</v>
      </c>
    </row>
    <row r="37" spans="1:2" ht="15.75">
      <c r="A37" s="169" t="s">
        <v>481</v>
      </c>
      <c r="B37" s="170">
        <v>23</v>
      </c>
    </row>
    <row r="38" spans="1:2" ht="15.75">
      <c r="A38" s="169" t="s">
        <v>482</v>
      </c>
      <c r="B38" s="170">
        <v>27</v>
      </c>
    </row>
    <row r="39" spans="1:2" ht="15.75">
      <c r="A39" s="169" t="s">
        <v>483</v>
      </c>
      <c r="B39" s="170">
        <v>25</v>
      </c>
    </row>
    <row r="40" spans="1:2" ht="15.75">
      <c r="A40" s="169" t="s">
        <v>484</v>
      </c>
      <c r="B40" s="170">
        <v>29</v>
      </c>
    </row>
    <row r="41" spans="1:2" ht="15.75">
      <c r="A41" s="169" t="s">
        <v>485</v>
      </c>
      <c r="B41" s="170">
        <v>35</v>
      </c>
    </row>
    <row r="42" spans="1:2" ht="15.75">
      <c r="A42" s="169" t="s">
        <v>486</v>
      </c>
      <c r="B42" s="170">
        <v>39</v>
      </c>
    </row>
    <row r="43" spans="1:2" ht="15.75">
      <c r="A43" s="169" t="s">
        <v>487</v>
      </c>
      <c r="B43" s="170">
        <v>49</v>
      </c>
    </row>
    <row r="44" spans="1:2" ht="15.75">
      <c r="A44" s="169" t="s">
        <v>488</v>
      </c>
      <c r="B44" s="170">
        <v>45</v>
      </c>
    </row>
    <row r="45" spans="1:2" ht="15.75">
      <c r="A45" s="169" t="s">
        <v>489</v>
      </c>
      <c r="B45" s="170">
        <v>59</v>
      </c>
    </row>
    <row r="46" spans="1:2" ht="15.75">
      <c r="A46" s="169" t="s">
        <v>490</v>
      </c>
      <c r="B46" s="170">
        <v>61</v>
      </c>
    </row>
    <row r="47" spans="1:2" ht="15.75">
      <c r="A47" s="169" t="s">
        <v>491</v>
      </c>
      <c r="B47" s="170">
        <v>65</v>
      </c>
    </row>
    <row r="48" spans="1:2" ht="15.75">
      <c r="A48" s="169" t="s">
        <v>492</v>
      </c>
      <c r="B48" s="170">
        <v>75</v>
      </c>
    </row>
    <row r="49" spans="1:2" ht="15.75">
      <c r="A49" s="169" t="s">
        <v>493</v>
      </c>
      <c r="B49" s="170">
        <v>77</v>
      </c>
    </row>
    <row r="50" spans="1:2" ht="15.75">
      <c r="A50" s="169" t="s">
        <v>494</v>
      </c>
      <c r="B50" s="170">
        <v>79</v>
      </c>
    </row>
    <row r="51" spans="1:2" ht="15.75">
      <c r="A51" s="169" t="s">
        <v>495</v>
      </c>
      <c r="B51" s="170">
        <v>81</v>
      </c>
    </row>
    <row r="52" spans="1:2" ht="15.75">
      <c r="A52" s="169" t="s">
        <v>496</v>
      </c>
      <c r="B52" s="170">
        <v>83</v>
      </c>
    </row>
    <row r="53" spans="1:2" ht="15.75">
      <c r="A53" s="169" t="s">
        <v>497</v>
      </c>
      <c r="B53" s="170">
        <v>91</v>
      </c>
    </row>
    <row r="54" spans="1:2" ht="15.75">
      <c r="A54" s="169" t="s">
        <v>498</v>
      </c>
      <c r="B54" s="170">
        <v>93</v>
      </c>
    </row>
    <row r="55" spans="1:2" ht="15.75">
      <c r="A55" s="169" t="s">
        <v>499</v>
      </c>
      <c r="B55" s="170">
        <v>95</v>
      </c>
    </row>
    <row r="56" spans="1:2" ht="15.75">
      <c r="A56" s="169" t="s">
        <v>500</v>
      </c>
      <c r="B56" s="170">
        <v>97</v>
      </c>
    </row>
    <row r="57" spans="1:2" ht="15.75">
      <c r="A57" s="169" t="s">
        <v>501</v>
      </c>
      <c r="B57" s="170">
        <v>99</v>
      </c>
    </row>
    <row r="58" spans="1:2" ht="15.75">
      <c r="A58" s="169" t="s">
        <v>502</v>
      </c>
      <c r="B58" s="170">
        <v>101</v>
      </c>
    </row>
    <row r="59" spans="1:2" ht="15.75">
      <c r="A59" s="169" t="s">
        <v>503</v>
      </c>
      <c r="B59" s="170">
        <v>103</v>
      </c>
    </row>
    <row r="60" spans="1:2" ht="15.75">
      <c r="A60" s="169" t="s">
        <v>504</v>
      </c>
      <c r="B60" s="170">
        <v>105</v>
      </c>
    </row>
    <row r="61" spans="1:2" ht="15.75">
      <c r="A61" s="169" t="s">
        <v>505</v>
      </c>
      <c r="B61" s="170">
        <v>107</v>
      </c>
    </row>
    <row r="62" spans="1:2" ht="15.75">
      <c r="A62" s="169" t="s">
        <v>506</v>
      </c>
      <c r="B62" s="170">
        <v>115</v>
      </c>
    </row>
    <row r="63" spans="1:2" ht="15.75">
      <c r="A63" s="169" t="s">
        <v>507</v>
      </c>
      <c r="B63" s="170">
        <v>117</v>
      </c>
    </row>
    <row r="64" spans="1:2" ht="15.75">
      <c r="A64" s="169" t="s">
        <v>508</v>
      </c>
      <c r="B64" s="170">
        <v>119</v>
      </c>
    </row>
    <row r="65" spans="1:2" ht="15.75">
      <c r="A65" s="169" t="s">
        <v>509</v>
      </c>
      <c r="B65" s="170">
        <v>121</v>
      </c>
    </row>
    <row r="66" spans="1:2" ht="15.75">
      <c r="A66" s="169" t="s">
        <v>510</v>
      </c>
      <c r="B66" s="170">
        <v>125</v>
      </c>
    </row>
    <row r="67" spans="1:2" ht="15.75">
      <c r="A67" s="169" t="s">
        <v>511</v>
      </c>
      <c r="B67" s="170">
        <v>129</v>
      </c>
    </row>
    <row r="68" spans="1:2" ht="15.75">
      <c r="A68" s="169" t="s">
        <v>512</v>
      </c>
      <c r="B68" s="170">
        <v>131</v>
      </c>
    </row>
    <row r="69" spans="1:2" ht="15.75">
      <c r="A69" s="169" t="s">
        <v>513</v>
      </c>
      <c r="B69" s="170">
        <v>135</v>
      </c>
    </row>
    <row r="70" spans="1:2" ht="15.75">
      <c r="A70" s="169" t="s">
        <v>514</v>
      </c>
      <c r="B70" s="170">
        <v>139</v>
      </c>
    </row>
    <row r="71" spans="1:2" ht="15.75">
      <c r="A71" s="169" t="s">
        <v>515</v>
      </c>
      <c r="B71" s="170">
        <v>143</v>
      </c>
    </row>
    <row r="72" spans="1:2" ht="15.75">
      <c r="A72" s="169" t="s">
        <v>516</v>
      </c>
      <c r="B72" s="170">
        <v>145</v>
      </c>
    </row>
    <row r="73" spans="1:2" ht="15.75">
      <c r="A73" s="169" t="s">
        <v>517</v>
      </c>
      <c r="B73" s="170">
        <v>149</v>
      </c>
    </row>
    <row r="74" spans="1:2" ht="15.75">
      <c r="A74" s="169" t="s">
        <v>518</v>
      </c>
      <c r="B74" s="170">
        <v>151</v>
      </c>
    </row>
    <row r="75" spans="1:2" ht="15.75">
      <c r="A75" s="169" t="s">
        <v>519</v>
      </c>
      <c r="B75" s="170">
        <v>155</v>
      </c>
    </row>
    <row r="76" spans="1:2" ht="15.75">
      <c r="A76" s="169" t="s">
        <v>520</v>
      </c>
      <c r="B76" s="170">
        <v>163</v>
      </c>
    </row>
    <row r="77" spans="1:2" ht="15.75">
      <c r="A77" s="169" t="s">
        <v>521</v>
      </c>
      <c r="B77" s="170">
        <v>177</v>
      </c>
    </row>
    <row r="78" spans="1:2" ht="15.75">
      <c r="A78" s="169" t="s">
        <v>522</v>
      </c>
      <c r="B78" s="170">
        <v>89</v>
      </c>
    </row>
    <row r="79" spans="1:2" ht="15.75">
      <c r="A79" s="169" t="s">
        <v>523</v>
      </c>
      <c r="B79" s="170">
        <v>123</v>
      </c>
    </row>
    <row r="80" spans="1:2" ht="15.75">
      <c r="A80" s="169" t="s">
        <v>524</v>
      </c>
      <c r="B80" s="170">
        <v>33</v>
      </c>
    </row>
    <row r="81" spans="1:2" ht="15.75">
      <c r="A81" s="169" t="s">
        <v>525</v>
      </c>
      <c r="B81" s="170">
        <v>11</v>
      </c>
    </row>
    <row r="82" spans="1:2" ht="15.75">
      <c r="A82" s="169" t="s">
        <v>526</v>
      </c>
      <c r="B82" s="170">
        <v>161</v>
      </c>
    </row>
    <row r="83" spans="1:2" ht="15.75">
      <c r="A83" s="169" t="s">
        <v>527</v>
      </c>
      <c r="B83" s="170">
        <v>173</v>
      </c>
    </row>
    <row r="84" spans="1:2" ht="15.75">
      <c r="A84" s="171" t="s">
        <v>528</v>
      </c>
      <c r="B84" s="172">
        <v>175</v>
      </c>
    </row>
    <row r="85" spans="1:2" ht="15.75">
      <c r="A85" s="171" t="s">
        <v>529</v>
      </c>
      <c r="B85" s="172">
        <v>197</v>
      </c>
    </row>
    <row r="86" spans="1:2" ht="16.5" thickBot="1">
      <c r="A86" s="171" t="s">
        <v>530</v>
      </c>
      <c r="B86" s="172">
        <v>199</v>
      </c>
    </row>
    <row r="87" spans="1:2" ht="32.25" thickBot="1">
      <c r="A87" s="160" t="s">
        <v>118</v>
      </c>
      <c r="B87" s="161">
        <v>999</v>
      </c>
    </row>
    <row r="88" spans="1:2" ht="13.5" thickBot="1">
      <c r="A88" s="152" t="s">
        <v>796</v>
      </c>
      <c r="B88" s="153">
        <v>192</v>
      </c>
    </row>
    <row r="90" spans="1:2" ht="12.75">
      <c r="A90" s="163"/>
      <c r="B90" s="162"/>
    </row>
    <row r="91" spans="1:2" ht="12.75">
      <c r="A91" s="163"/>
      <c r="B91" s="162"/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2014-11-20T14:30:06Z</cp:lastPrinted>
  <dcterms:created xsi:type="dcterms:W3CDTF">2004-03-24T19:37:04Z</dcterms:created>
  <dcterms:modified xsi:type="dcterms:W3CDTF">2016-07-14T04:26:09Z</dcterms:modified>
  <cp:category/>
  <cp:version/>
  <cp:contentType/>
  <cp:contentStatus/>
</cp:coreProperties>
</file>